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N:\2016\Projects\2016s4505 - Rossendale Borough Council - Rossendale SFRA Update\Calculations\FRISM\Rossendale Sites Assessment\"/>
    </mc:Choice>
  </mc:AlternateContent>
  <bookViews>
    <workbookView xWindow="0" yWindow="0" windowWidth="20490" windowHeight="7755"/>
  </bookViews>
  <sheets>
    <sheet name="Sites Assessment" sheetId="3" r:id="rId1"/>
    <sheet name="Calculations" sheetId="1" state="hidden" r:id="rId2"/>
  </sheets>
  <definedNames>
    <definedName name="_xlnm._FilterDatabase" localSheetId="1" hidden="1">Calculations!$A$1:$R$306</definedName>
    <definedName name="_xlnm._FilterDatabase" localSheetId="0" hidden="1">'Sites Assessment'!$B$28:$V$334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6" i="3" l="1"/>
  <c r="R16" i="3"/>
  <c r="Q16" i="3"/>
  <c r="P16" i="3"/>
  <c r="O16" i="3"/>
  <c r="N16" i="3"/>
  <c r="M16" i="3"/>
  <c r="L16" i="3"/>
  <c r="K16" i="3"/>
  <c r="J16" i="3"/>
  <c r="I16" i="3"/>
  <c r="H16" i="3"/>
  <c r="G16" i="3"/>
  <c r="F16" i="3"/>
  <c r="E16" i="3"/>
  <c r="D16" i="3"/>
  <c r="S15" i="3"/>
  <c r="R15" i="3"/>
  <c r="Q15" i="3"/>
  <c r="P15" i="3"/>
  <c r="O15" i="3"/>
  <c r="N15" i="3"/>
  <c r="M15" i="3"/>
  <c r="L15" i="3"/>
  <c r="K15" i="3"/>
  <c r="J15" i="3"/>
  <c r="I15" i="3"/>
  <c r="H15" i="3"/>
  <c r="G15" i="3"/>
  <c r="F15" i="3"/>
  <c r="E15" i="3"/>
  <c r="D15" i="3"/>
  <c r="S14" i="3"/>
  <c r="R14" i="3"/>
  <c r="Q14" i="3"/>
  <c r="P14" i="3"/>
  <c r="O14" i="3"/>
  <c r="N14" i="3"/>
  <c r="M14" i="3"/>
  <c r="L14" i="3"/>
  <c r="K14" i="3"/>
  <c r="J14" i="3"/>
  <c r="I14" i="3"/>
  <c r="H14" i="3"/>
  <c r="G14" i="3"/>
  <c r="F14" i="3"/>
  <c r="E14" i="3"/>
  <c r="D14" i="3"/>
  <c r="S13" i="3"/>
  <c r="R13" i="3"/>
  <c r="Q13" i="3"/>
  <c r="P13" i="3"/>
  <c r="O13" i="3"/>
  <c r="N13" i="3"/>
  <c r="M13" i="3"/>
  <c r="L13" i="3"/>
  <c r="K13" i="3"/>
  <c r="J13" i="3"/>
  <c r="I13" i="3"/>
  <c r="H13" i="3"/>
  <c r="G13" i="3"/>
  <c r="F13" i="3"/>
  <c r="E13" i="3"/>
  <c r="D13" i="3"/>
  <c r="R307" i="1"/>
  <c r="Q307" i="1"/>
  <c r="P307" i="1"/>
  <c r="I307" i="1"/>
  <c r="H307" i="1"/>
  <c r="L307" i="1" s="1"/>
  <c r="G334" i="3" s="1"/>
  <c r="K307" i="1"/>
  <c r="I334" i="3" s="1"/>
  <c r="J307" i="1"/>
  <c r="B334" i="3"/>
  <c r="C334" i="3"/>
  <c r="D334" i="3"/>
  <c r="E334" i="3"/>
  <c r="F334" i="3"/>
  <c r="H334" i="3"/>
  <c r="J334" i="3"/>
  <c r="K334" i="3"/>
  <c r="L334" i="3"/>
  <c r="M334" i="3"/>
  <c r="N334" i="3"/>
  <c r="O334" i="3"/>
  <c r="P334" i="3"/>
  <c r="Q334" i="3"/>
  <c r="R334" i="3"/>
  <c r="S334" i="3"/>
  <c r="B39" i="3"/>
  <c r="C39" i="3"/>
  <c r="D39" i="3"/>
  <c r="E39" i="3"/>
  <c r="F39" i="3"/>
  <c r="G39" i="3"/>
  <c r="H39" i="3"/>
  <c r="I39" i="3"/>
  <c r="J39" i="3"/>
  <c r="K39" i="3"/>
  <c r="L39" i="3"/>
  <c r="M39" i="3"/>
  <c r="N39" i="3"/>
  <c r="O39" i="3"/>
  <c r="P39" i="3"/>
  <c r="Q39" i="3"/>
  <c r="R39" i="3"/>
  <c r="S39" i="3"/>
  <c r="B40" i="3"/>
  <c r="C40" i="3"/>
  <c r="D40" i="3"/>
  <c r="E40" i="3"/>
  <c r="F40" i="3"/>
  <c r="G40" i="3"/>
  <c r="H40" i="3"/>
  <c r="I40" i="3"/>
  <c r="J40" i="3"/>
  <c r="K40" i="3"/>
  <c r="L40" i="3"/>
  <c r="M40" i="3"/>
  <c r="N40" i="3"/>
  <c r="O40" i="3"/>
  <c r="P40" i="3"/>
  <c r="Q40" i="3"/>
  <c r="R40" i="3"/>
  <c r="S40" i="3"/>
  <c r="B41" i="3"/>
  <c r="C41" i="3"/>
  <c r="D41" i="3"/>
  <c r="E41" i="3"/>
  <c r="F41" i="3"/>
  <c r="G41" i="3"/>
  <c r="H41" i="3"/>
  <c r="I41" i="3"/>
  <c r="J41" i="3"/>
  <c r="K41" i="3"/>
  <c r="L41" i="3"/>
  <c r="M41" i="3"/>
  <c r="N41" i="3"/>
  <c r="O41" i="3"/>
  <c r="P41" i="3"/>
  <c r="Q41" i="3"/>
  <c r="R41" i="3"/>
  <c r="S41" i="3"/>
  <c r="B42" i="3"/>
  <c r="C42" i="3"/>
  <c r="D42" i="3"/>
  <c r="E42" i="3"/>
  <c r="F42" i="3"/>
  <c r="G42" i="3"/>
  <c r="H42" i="3"/>
  <c r="I42" i="3"/>
  <c r="J42" i="3"/>
  <c r="K42" i="3"/>
  <c r="L42" i="3"/>
  <c r="M42" i="3"/>
  <c r="N42" i="3"/>
  <c r="O42" i="3"/>
  <c r="P42" i="3"/>
  <c r="Q42" i="3"/>
  <c r="R42" i="3"/>
  <c r="S42" i="3"/>
  <c r="B43" i="3"/>
  <c r="C43" i="3"/>
  <c r="D43" i="3"/>
  <c r="E43" i="3"/>
  <c r="F43" i="3"/>
  <c r="G43" i="3"/>
  <c r="H43" i="3"/>
  <c r="I43" i="3"/>
  <c r="J43" i="3"/>
  <c r="K43" i="3"/>
  <c r="L43" i="3"/>
  <c r="M43" i="3"/>
  <c r="N43" i="3"/>
  <c r="O43" i="3"/>
  <c r="P43" i="3"/>
  <c r="Q43" i="3"/>
  <c r="R43" i="3"/>
  <c r="S43" i="3"/>
  <c r="B44" i="3"/>
  <c r="C44" i="3"/>
  <c r="D44" i="3"/>
  <c r="E44" i="3"/>
  <c r="F44" i="3"/>
  <c r="G44" i="3"/>
  <c r="H44" i="3"/>
  <c r="I44" i="3"/>
  <c r="J44" i="3"/>
  <c r="K44" i="3"/>
  <c r="L44" i="3"/>
  <c r="M44" i="3"/>
  <c r="N44" i="3"/>
  <c r="O44" i="3"/>
  <c r="P44" i="3"/>
  <c r="Q44" i="3"/>
  <c r="R44" i="3"/>
  <c r="S44" i="3"/>
  <c r="B45" i="3"/>
  <c r="C45" i="3"/>
  <c r="D45" i="3"/>
  <c r="E45" i="3"/>
  <c r="F45" i="3"/>
  <c r="G45" i="3"/>
  <c r="H45" i="3"/>
  <c r="I45" i="3"/>
  <c r="J45" i="3"/>
  <c r="K45" i="3"/>
  <c r="L45" i="3"/>
  <c r="M45" i="3"/>
  <c r="N45" i="3"/>
  <c r="O45" i="3"/>
  <c r="P45" i="3"/>
  <c r="Q45" i="3"/>
  <c r="R45" i="3"/>
  <c r="S45" i="3"/>
  <c r="B46" i="3"/>
  <c r="C46" i="3"/>
  <c r="D46" i="3"/>
  <c r="E46" i="3"/>
  <c r="F46" i="3"/>
  <c r="G46" i="3"/>
  <c r="H46" i="3"/>
  <c r="I46" i="3"/>
  <c r="J46" i="3"/>
  <c r="K46" i="3"/>
  <c r="L46" i="3"/>
  <c r="M46" i="3"/>
  <c r="N46" i="3"/>
  <c r="O46" i="3"/>
  <c r="P46" i="3"/>
  <c r="Q46" i="3"/>
  <c r="R46" i="3"/>
  <c r="S46" i="3"/>
  <c r="B47" i="3"/>
  <c r="C47" i="3"/>
  <c r="D47" i="3"/>
  <c r="E47" i="3"/>
  <c r="F47" i="3"/>
  <c r="G47" i="3"/>
  <c r="H47" i="3"/>
  <c r="I47" i="3"/>
  <c r="J47" i="3"/>
  <c r="K47" i="3"/>
  <c r="L47" i="3"/>
  <c r="M47" i="3"/>
  <c r="N47" i="3"/>
  <c r="O47" i="3"/>
  <c r="P47" i="3"/>
  <c r="Q47" i="3"/>
  <c r="R47" i="3"/>
  <c r="S47" i="3"/>
  <c r="B48" i="3"/>
  <c r="C48" i="3"/>
  <c r="D48" i="3"/>
  <c r="E48" i="3"/>
  <c r="F48" i="3"/>
  <c r="G48" i="3"/>
  <c r="H48" i="3"/>
  <c r="I48" i="3"/>
  <c r="J48" i="3"/>
  <c r="K48" i="3"/>
  <c r="L48" i="3"/>
  <c r="M48" i="3"/>
  <c r="N48" i="3"/>
  <c r="O48" i="3"/>
  <c r="P48" i="3"/>
  <c r="Q48" i="3"/>
  <c r="R48" i="3"/>
  <c r="S48" i="3"/>
  <c r="B49" i="3"/>
  <c r="C49" i="3"/>
  <c r="D49" i="3"/>
  <c r="E49" i="3"/>
  <c r="F49" i="3"/>
  <c r="G49" i="3"/>
  <c r="H49" i="3"/>
  <c r="I49" i="3"/>
  <c r="J49" i="3"/>
  <c r="K49" i="3"/>
  <c r="L49" i="3"/>
  <c r="M49" i="3"/>
  <c r="N49" i="3"/>
  <c r="O49" i="3"/>
  <c r="P49" i="3"/>
  <c r="Q49" i="3"/>
  <c r="R49" i="3"/>
  <c r="S49" i="3"/>
  <c r="B50" i="3"/>
  <c r="C50" i="3"/>
  <c r="D50" i="3"/>
  <c r="E50" i="3"/>
  <c r="F50" i="3"/>
  <c r="G50" i="3"/>
  <c r="H50" i="3"/>
  <c r="I50" i="3"/>
  <c r="J50" i="3"/>
  <c r="K50" i="3"/>
  <c r="L50" i="3"/>
  <c r="M50" i="3"/>
  <c r="N50" i="3"/>
  <c r="O50" i="3"/>
  <c r="P50" i="3"/>
  <c r="Q50" i="3"/>
  <c r="R50" i="3"/>
  <c r="S50" i="3"/>
  <c r="B51" i="3"/>
  <c r="C51" i="3"/>
  <c r="D51" i="3"/>
  <c r="E51" i="3"/>
  <c r="F51" i="3"/>
  <c r="G51" i="3"/>
  <c r="H51" i="3"/>
  <c r="I51" i="3"/>
  <c r="J51" i="3"/>
  <c r="K51" i="3"/>
  <c r="L51" i="3"/>
  <c r="M51" i="3"/>
  <c r="N51" i="3"/>
  <c r="O51" i="3"/>
  <c r="P51" i="3"/>
  <c r="Q51" i="3"/>
  <c r="R51" i="3"/>
  <c r="S51" i="3"/>
  <c r="B52" i="3"/>
  <c r="C52" i="3"/>
  <c r="D52" i="3"/>
  <c r="E52" i="3"/>
  <c r="F52" i="3"/>
  <c r="G52" i="3"/>
  <c r="H52" i="3"/>
  <c r="I52" i="3"/>
  <c r="J52" i="3"/>
  <c r="K52" i="3"/>
  <c r="L52" i="3"/>
  <c r="M52" i="3"/>
  <c r="N52" i="3"/>
  <c r="O52" i="3"/>
  <c r="P52" i="3"/>
  <c r="Q52" i="3"/>
  <c r="R52" i="3"/>
  <c r="S52" i="3"/>
  <c r="B53" i="3"/>
  <c r="C53" i="3"/>
  <c r="D53" i="3"/>
  <c r="E53" i="3"/>
  <c r="F53" i="3"/>
  <c r="G53" i="3"/>
  <c r="H53" i="3"/>
  <c r="I53" i="3"/>
  <c r="J53" i="3"/>
  <c r="K53" i="3"/>
  <c r="L53" i="3"/>
  <c r="M53" i="3"/>
  <c r="N53" i="3"/>
  <c r="O53" i="3"/>
  <c r="P53" i="3"/>
  <c r="Q53" i="3"/>
  <c r="R53" i="3"/>
  <c r="S53" i="3"/>
  <c r="B54" i="3"/>
  <c r="C54" i="3"/>
  <c r="D54" i="3"/>
  <c r="E54" i="3"/>
  <c r="F54" i="3"/>
  <c r="G54" i="3"/>
  <c r="H54" i="3"/>
  <c r="I54" i="3"/>
  <c r="J54" i="3"/>
  <c r="K54" i="3"/>
  <c r="L54" i="3"/>
  <c r="M54" i="3"/>
  <c r="N54" i="3"/>
  <c r="O54" i="3"/>
  <c r="P54" i="3"/>
  <c r="Q54" i="3"/>
  <c r="R54" i="3"/>
  <c r="S54" i="3"/>
  <c r="B55" i="3"/>
  <c r="C55" i="3"/>
  <c r="D55" i="3"/>
  <c r="E55" i="3"/>
  <c r="F55" i="3"/>
  <c r="G55" i="3"/>
  <c r="H55" i="3"/>
  <c r="I55" i="3"/>
  <c r="J55" i="3"/>
  <c r="K55" i="3"/>
  <c r="L55" i="3"/>
  <c r="M55" i="3"/>
  <c r="N55" i="3"/>
  <c r="O55" i="3"/>
  <c r="P55" i="3"/>
  <c r="Q55" i="3"/>
  <c r="R55" i="3"/>
  <c r="S55" i="3"/>
  <c r="B56" i="3"/>
  <c r="C56" i="3"/>
  <c r="D56" i="3"/>
  <c r="E56" i="3"/>
  <c r="F56" i="3"/>
  <c r="G56" i="3"/>
  <c r="H56" i="3"/>
  <c r="I56" i="3"/>
  <c r="J56" i="3"/>
  <c r="K56" i="3"/>
  <c r="L56" i="3"/>
  <c r="M56" i="3"/>
  <c r="N56" i="3"/>
  <c r="O56" i="3"/>
  <c r="P56" i="3"/>
  <c r="Q56" i="3"/>
  <c r="R56" i="3"/>
  <c r="S56" i="3"/>
  <c r="B57" i="3"/>
  <c r="C57" i="3"/>
  <c r="D57" i="3"/>
  <c r="E57" i="3"/>
  <c r="F57" i="3"/>
  <c r="G57" i="3"/>
  <c r="H57" i="3"/>
  <c r="I57" i="3"/>
  <c r="J57" i="3"/>
  <c r="K57" i="3"/>
  <c r="L57" i="3"/>
  <c r="M57" i="3"/>
  <c r="N57" i="3"/>
  <c r="O57" i="3"/>
  <c r="P57" i="3"/>
  <c r="Q57" i="3"/>
  <c r="R57" i="3"/>
  <c r="S57" i="3"/>
  <c r="B58" i="3"/>
  <c r="C58" i="3"/>
  <c r="D58" i="3"/>
  <c r="E58" i="3"/>
  <c r="F58" i="3"/>
  <c r="G58" i="3"/>
  <c r="H58" i="3"/>
  <c r="I58" i="3"/>
  <c r="J58" i="3"/>
  <c r="K58" i="3"/>
  <c r="L58" i="3"/>
  <c r="M58" i="3"/>
  <c r="N58" i="3"/>
  <c r="O58" i="3"/>
  <c r="P58" i="3"/>
  <c r="Q58" i="3"/>
  <c r="R58" i="3"/>
  <c r="S58" i="3"/>
  <c r="B59" i="3"/>
  <c r="C59" i="3"/>
  <c r="D59" i="3"/>
  <c r="E59" i="3"/>
  <c r="F59" i="3"/>
  <c r="G59" i="3"/>
  <c r="H59" i="3"/>
  <c r="I59" i="3"/>
  <c r="J59" i="3"/>
  <c r="K59" i="3"/>
  <c r="L59" i="3"/>
  <c r="M59" i="3"/>
  <c r="N59" i="3"/>
  <c r="O59" i="3"/>
  <c r="P59" i="3"/>
  <c r="Q59" i="3"/>
  <c r="R59" i="3"/>
  <c r="S59" i="3"/>
  <c r="B60" i="3"/>
  <c r="C60" i="3"/>
  <c r="D60" i="3"/>
  <c r="E60" i="3"/>
  <c r="F60" i="3"/>
  <c r="G60" i="3"/>
  <c r="H60" i="3"/>
  <c r="I60" i="3"/>
  <c r="J60" i="3"/>
  <c r="K60" i="3"/>
  <c r="L60" i="3"/>
  <c r="M60" i="3"/>
  <c r="N60" i="3"/>
  <c r="O60" i="3"/>
  <c r="P60" i="3"/>
  <c r="Q60" i="3"/>
  <c r="R60" i="3"/>
  <c r="S60" i="3"/>
  <c r="B61" i="3"/>
  <c r="C61" i="3"/>
  <c r="D61" i="3"/>
  <c r="E61" i="3"/>
  <c r="F61" i="3"/>
  <c r="G61" i="3"/>
  <c r="H61" i="3"/>
  <c r="I61" i="3"/>
  <c r="J61" i="3"/>
  <c r="K61" i="3"/>
  <c r="L61" i="3"/>
  <c r="M61" i="3"/>
  <c r="N61" i="3"/>
  <c r="O61" i="3"/>
  <c r="P61" i="3"/>
  <c r="Q61" i="3"/>
  <c r="R61" i="3"/>
  <c r="S61" i="3"/>
  <c r="B62" i="3"/>
  <c r="C62" i="3"/>
  <c r="D62" i="3"/>
  <c r="E62" i="3"/>
  <c r="F62" i="3"/>
  <c r="G62" i="3"/>
  <c r="H62" i="3"/>
  <c r="I62" i="3"/>
  <c r="J62" i="3"/>
  <c r="K62" i="3"/>
  <c r="L62" i="3"/>
  <c r="M62" i="3"/>
  <c r="N62" i="3"/>
  <c r="O62" i="3"/>
  <c r="P62" i="3"/>
  <c r="Q62" i="3"/>
  <c r="R62" i="3"/>
  <c r="S62" i="3"/>
  <c r="B63" i="3"/>
  <c r="C63" i="3"/>
  <c r="D63" i="3"/>
  <c r="E63" i="3"/>
  <c r="F63" i="3"/>
  <c r="G63" i="3"/>
  <c r="H63" i="3"/>
  <c r="I63" i="3"/>
  <c r="J63" i="3"/>
  <c r="K63" i="3"/>
  <c r="L63" i="3"/>
  <c r="M63" i="3"/>
  <c r="N63" i="3"/>
  <c r="O63" i="3"/>
  <c r="P63" i="3"/>
  <c r="Q63" i="3"/>
  <c r="R63" i="3"/>
  <c r="S63" i="3"/>
  <c r="B64" i="3"/>
  <c r="C64" i="3"/>
  <c r="D64" i="3"/>
  <c r="E64" i="3"/>
  <c r="F64" i="3"/>
  <c r="G64" i="3"/>
  <c r="H64" i="3"/>
  <c r="I64" i="3"/>
  <c r="J64" i="3"/>
  <c r="K64" i="3"/>
  <c r="L64" i="3"/>
  <c r="M64" i="3"/>
  <c r="N64" i="3"/>
  <c r="O64" i="3"/>
  <c r="P64" i="3"/>
  <c r="Q64" i="3"/>
  <c r="R64" i="3"/>
  <c r="S64" i="3"/>
  <c r="B65" i="3"/>
  <c r="C65" i="3"/>
  <c r="D65" i="3"/>
  <c r="E65" i="3"/>
  <c r="F65" i="3"/>
  <c r="G65" i="3"/>
  <c r="H65" i="3"/>
  <c r="I65" i="3"/>
  <c r="J65" i="3"/>
  <c r="K65" i="3"/>
  <c r="L65" i="3"/>
  <c r="M65" i="3"/>
  <c r="N65" i="3"/>
  <c r="O65" i="3"/>
  <c r="P65" i="3"/>
  <c r="Q65" i="3"/>
  <c r="R65" i="3"/>
  <c r="S65" i="3"/>
  <c r="B66" i="3"/>
  <c r="C66" i="3"/>
  <c r="D66" i="3"/>
  <c r="E66" i="3"/>
  <c r="F66" i="3"/>
  <c r="G66" i="3"/>
  <c r="H66" i="3"/>
  <c r="I66" i="3"/>
  <c r="J66" i="3"/>
  <c r="K66" i="3"/>
  <c r="L66" i="3"/>
  <c r="M66" i="3"/>
  <c r="N66" i="3"/>
  <c r="O66" i="3"/>
  <c r="P66" i="3"/>
  <c r="Q66" i="3"/>
  <c r="R66" i="3"/>
  <c r="S66" i="3"/>
  <c r="B67" i="3"/>
  <c r="C67" i="3"/>
  <c r="D67" i="3"/>
  <c r="E67" i="3"/>
  <c r="F67" i="3"/>
  <c r="G67" i="3"/>
  <c r="H67" i="3"/>
  <c r="I67" i="3"/>
  <c r="J67" i="3"/>
  <c r="K67" i="3"/>
  <c r="L67" i="3"/>
  <c r="M67" i="3"/>
  <c r="N67" i="3"/>
  <c r="O67" i="3"/>
  <c r="P67" i="3"/>
  <c r="Q67" i="3"/>
  <c r="R67" i="3"/>
  <c r="S67" i="3"/>
  <c r="B68" i="3"/>
  <c r="C68" i="3"/>
  <c r="D68" i="3"/>
  <c r="E68" i="3"/>
  <c r="F68" i="3"/>
  <c r="G68" i="3"/>
  <c r="H68" i="3"/>
  <c r="I68" i="3"/>
  <c r="J68" i="3"/>
  <c r="K68" i="3"/>
  <c r="L68" i="3"/>
  <c r="M68" i="3"/>
  <c r="N68" i="3"/>
  <c r="O68" i="3"/>
  <c r="P68" i="3"/>
  <c r="Q68" i="3"/>
  <c r="R68" i="3"/>
  <c r="S68" i="3"/>
  <c r="B69" i="3"/>
  <c r="C69" i="3"/>
  <c r="D69" i="3"/>
  <c r="E69" i="3"/>
  <c r="F69" i="3"/>
  <c r="G69" i="3"/>
  <c r="H69" i="3"/>
  <c r="I69" i="3"/>
  <c r="J69" i="3"/>
  <c r="K69" i="3"/>
  <c r="L69" i="3"/>
  <c r="M69" i="3"/>
  <c r="N69" i="3"/>
  <c r="O69" i="3"/>
  <c r="P69" i="3"/>
  <c r="Q69" i="3"/>
  <c r="R69" i="3"/>
  <c r="S69" i="3"/>
  <c r="B70" i="3"/>
  <c r="C70" i="3"/>
  <c r="D70" i="3"/>
  <c r="E70" i="3"/>
  <c r="F70" i="3"/>
  <c r="G70" i="3"/>
  <c r="H70" i="3"/>
  <c r="I70" i="3"/>
  <c r="J70" i="3"/>
  <c r="K70" i="3"/>
  <c r="L70" i="3"/>
  <c r="M70" i="3"/>
  <c r="N70" i="3"/>
  <c r="O70" i="3"/>
  <c r="P70" i="3"/>
  <c r="Q70" i="3"/>
  <c r="R70" i="3"/>
  <c r="S70" i="3"/>
  <c r="B71" i="3"/>
  <c r="C71" i="3"/>
  <c r="D71" i="3"/>
  <c r="E71" i="3"/>
  <c r="F71" i="3"/>
  <c r="G71" i="3"/>
  <c r="H71" i="3"/>
  <c r="I71" i="3"/>
  <c r="J71" i="3"/>
  <c r="K71" i="3"/>
  <c r="L71" i="3"/>
  <c r="M71" i="3"/>
  <c r="N71" i="3"/>
  <c r="O71" i="3"/>
  <c r="P71" i="3"/>
  <c r="Q71" i="3"/>
  <c r="R71" i="3"/>
  <c r="S71" i="3"/>
  <c r="B72" i="3"/>
  <c r="C72" i="3"/>
  <c r="D72" i="3"/>
  <c r="E72" i="3"/>
  <c r="F72" i="3"/>
  <c r="G72" i="3"/>
  <c r="H72" i="3"/>
  <c r="I72" i="3"/>
  <c r="J72" i="3"/>
  <c r="K72" i="3"/>
  <c r="L72" i="3"/>
  <c r="M72" i="3"/>
  <c r="N72" i="3"/>
  <c r="O72" i="3"/>
  <c r="P72" i="3"/>
  <c r="Q72" i="3"/>
  <c r="R72" i="3"/>
  <c r="S72" i="3"/>
  <c r="B73" i="3"/>
  <c r="C73" i="3"/>
  <c r="D73" i="3"/>
  <c r="E73" i="3"/>
  <c r="F73" i="3"/>
  <c r="G73" i="3"/>
  <c r="H73" i="3"/>
  <c r="I73" i="3"/>
  <c r="J73" i="3"/>
  <c r="K73" i="3"/>
  <c r="L73" i="3"/>
  <c r="M73" i="3"/>
  <c r="N73" i="3"/>
  <c r="O73" i="3"/>
  <c r="P73" i="3"/>
  <c r="Q73" i="3"/>
  <c r="R73" i="3"/>
  <c r="S73" i="3"/>
  <c r="B74" i="3"/>
  <c r="C74" i="3"/>
  <c r="D74" i="3"/>
  <c r="E74" i="3"/>
  <c r="F74" i="3"/>
  <c r="G74" i="3"/>
  <c r="H74" i="3"/>
  <c r="I74" i="3"/>
  <c r="J74" i="3"/>
  <c r="K74" i="3"/>
  <c r="L74" i="3"/>
  <c r="M74" i="3"/>
  <c r="N74" i="3"/>
  <c r="O74" i="3"/>
  <c r="P74" i="3"/>
  <c r="Q74" i="3"/>
  <c r="R74" i="3"/>
  <c r="S74" i="3"/>
  <c r="B75" i="3"/>
  <c r="C75" i="3"/>
  <c r="D75" i="3"/>
  <c r="E75" i="3"/>
  <c r="F75" i="3"/>
  <c r="G75" i="3"/>
  <c r="H75" i="3"/>
  <c r="I75" i="3"/>
  <c r="J75" i="3"/>
  <c r="K75" i="3"/>
  <c r="L75" i="3"/>
  <c r="M75" i="3"/>
  <c r="N75" i="3"/>
  <c r="O75" i="3"/>
  <c r="P75" i="3"/>
  <c r="Q75" i="3"/>
  <c r="R75" i="3"/>
  <c r="S75" i="3"/>
  <c r="B76" i="3"/>
  <c r="C76" i="3"/>
  <c r="D76" i="3"/>
  <c r="E76" i="3"/>
  <c r="F76" i="3"/>
  <c r="G76" i="3"/>
  <c r="H76" i="3"/>
  <c r="I76" i="3"/>
  <c r="J76" i="3"/>
  <c r="K76" i="3"/>
  <c r="L76" i="3"/>
  <c r="M76" i="3"/>
  <c r="N76" i="3"/>
  <c r="O76" i="3"/>
  <c r="P76" i="3"/>
  <c r="Q76" i="3"/>
  <c r="R76" i="3"/>
  <c r="S76" i="3"/>
  <c r="B77" i="3"/>
  <c r="C77" i="3"/>
  <c r="D77" i="3"/>
  <c r="E77" i="3"/>
  <c r="F77" i="3"/>
  <c r="G77" i="3"/>
  <c r="H77" i="3"/>
  <c r="I77" i="3"/>
  <c r="J77" i="3"/>
  <c r="K77" i="3"/>
  <c r="L77" i="3"/>
  <c r="M77" i="3"/>
  <c r="N77" i="3"/>
  <c r="O77" i="3"/>
  <c r="P77" i="3"/>
  <c r="Q77" i="3"/>
  <c r="R77" i="3"/>
  <c r="S77" i="3"/>
  <c r="B78" i="3"/>
  <c r="C78" i="3"/>
  <c r="D78" i="3"/>
  <c r="E78" i="3"/>
  <c r="F78" i="3"/>
  <c r="G78" i="3"/>
  <c r="H78" i="3"/>
  <c r="I78" i="3"/>
  <c r="J78" i="3"/>
  <c r="K78" i="3"/>
  <c r="L78" i="3"/>
  <c r="M78" i="3"/>
  <c r="N78" i="3"/>
  <c r="O78" i="3"/>
  <c r="P78" i="3"/>
  <c r="Q78" i="3"/>
  <c r="R78" i="3"/>
  <c r="S78" i="3"/>
  <c r="B79" i="3"/>
  <c r="C79" i="3"/>
  <c r="D79" i="3"/>
  <c r="E79" i="3"/>
  <c r="F79" i="3"/>
  <c r="G79" i="3"/>
  <c r="H79" i="3"/>
  <c r="I79" i="3"/>
  <c r="J79" i="3"/>
  <c r="K79" i="3"/>
  <c r="L79" i="3"/>
  <c r="M79" i="3"/>
  <c r="N79" i="3"/>
  <c r="O79" i="3"/>
  <c r="P79" i="3"/>
  <c r="Q79" i="3"/>
  <c r="R79" i="3"/>
  <c r="S79" i="3"/>
  <c r="B80" i="3"/>
  <c r="C80" i="3"/>
  <c r="D80" i="3"/>
  <c r="E80" i="3"/>
  <c r="F80" i="3"/>
  <c r="G80" i="3"/>
  <c r="H80" i="3"/>
  <c r="I80" i="3"/>
  <c r="J80" i="3"/>
  <c r="K80" i="3"/>
  <c r="L80" i="3"/>
  <c r="M80" i="3"/>
  <c r="N80" i="3"/>
  <c r="O80" i="3"/>
  <c r="P80" i="3"/>
  <c r="Q80" i="3"/>
  <c r="R80" i="3"/>
  <c r="S80" i="3"/>
  <c r="B81" i="3"/>
  <c r="C81" i="3"/>
  <c r="D81" i="3"/>
  <c r="E81" i="3"/>
  <c r="F81" i="3"/>
  <c r="G81" i="3"/>
  <c r="H81" i="3"/>
  <c r="I81" i="3"/>
  <c r="J81" i="3"/>
  <c r="K81" i="3"/>
  <c r="L81" i="3"/>
  <c r="M81" i="3"/>
  <c r="N81" i="3"/>
  <c r="O81" i="3"/>
  <c r="P81" i="3"/>
  <c r="Q81" i="3"/>
  <c r="R81" i="3"/>
  <c r="S81" i="3"/>
  <c r="B82" i="3"/>
  <c r="C82" i="3"/>
  <c r="D82" i="3"/>
  <c r="E82" i="3"/>
  <c r="F82" i="3"/>
  <c r="G82" i="3"/>
  <c r="H82" i="3"/>
  <c r="I82" i="3"/>
  <c r="J82" i="3"/>
  <c r="K82" i="3"/>
  <c r="L82" i="3"/>
  <c r="M82" i="3"/>
  <c r="N82" i="3"/>
  <c r="O82" i="3"/>
  <c r="P82" i="3"/>
  <c r="Q82" i="3"/>
  <c r="R82" i="3"/>
  <c r="S82" i="3"/>
  <c r="B83" i="3"/>
  <c r="C83" i="3"/>
  <c r="D83" i="3"/>
  <c r="E83" i="3"/>
  <c r="F83" i="3"/>
  <c r="G83" i="3"/>
  <c r="H83" i="3"/>
  <c r="I83" i="3"/>
  <c r="J83" i="3"/>
  <c r="K83" i="3"/>
  <c r="L83" i="3"/>
  <c r="M83" i="3"/>
  <c r="N83" i="3"/>
  <c r="O83" i="3"/>
  <c r="P83" i="3"/>
  <c r="Q83" i="3"/>
  <c r="R83" i="3"/>
  <c r="S83" i="3"/>
  <c r="B84" i="3"/>
  <c r="C84" i="3"/>
  <c r="D84" i="3"/>
  <c r="E84" i="3"/>
  <c r="F84" i="3"/>
  <c r="G84" i="3"/>
  <c r="H84" i="3"/>
  <c r="I84" i="3"/>
  <c r="J84" i="3"/>
  <c r="K84" i="3"/>
  <c r="L84" i="3"/>
  <c r="M84" i="3"/>
  <c r="N84" i="3"/>
  <c r="O84" i="3"/>
  <c r="P84" i="3"/>
  <c r="Q84" i="3"/>
  <c r="R84" i="3"/>
  <c r="S84" i="3"/>
  <c r="B85" i="3"/>
  <c r="C85" i="3"/>
  <c r="D85" i="3"/>
  <c r="E85" i="3"/>
  <c r="F85" i="3"/>
  <c r="G85" i="3"/>
  <c r="H85" i="3"/>
  <c r="I85" i="3"/>
  <c r="J85" i="3"/>
  <c r="K85" i="3"/>
  <c r="L85" i="3"/>
  <c r="M85" i="3"/>
  <c r="N85" i="3"/>
  <c r="O85" i="3"/>
  <c r="P85" i="3"/>
  <c r="Q85" i="3"/>
  <c r="R85" i="3"/>
  <c r="S85" i="3"/>
  <c r="B86" i="3"/>
  <c r="C86" i="3"/>
  <c r="D86" i="3"/>
  <c r="E86" i="3"/>
  <c r="F86" i="3"/>
  <c r="G86" i="3"/>
  <c r="H86" i="3"/>
  <c r="I86" i="3"/>
  <c r="J86" i="3"/>
  <c r="K86" i="3"/>
  <c r="L86" i="3"/>
  <c r="M86" i="3"/>
  <c r="N86" i="3"/>
  <c r="O86" i="3"/>
  <c r="P86" i="3"/>
  <c r="Q86" i="3"/>
  <c r="R86" i="3"/>
  <c r="S86" i="3"/>
  <c r="B87" i="3"/>
  <c r="C87" i="3"/>
  <c r="D87" i="3"/>
  <c r="E87" i="3"/>
  <c r="F87" i="3"/>
  <c r="G87" i="3"/>
  <c r="H87" i="3"/>
  <c r="I87" i="3"/>
  <c r="J87" i="3"/>
  <c r="K87" i="3"/>
  <c r="L87" i="3"/>
  <c r="M87" i="3"/>
  <c r="N87" i="3"/>
  <c r="O87" i="3"/>
  <c r="P87" i="3"/>
  <c r="Q87" i="3"/>
  <c r="R87" i="3"/>
  <c r="S87" i="3"/>
  <c r="B88" i="3"/>
  <c r="C88" i="3"/>
  <c r="D88" i="3"/>
  <c r="E88" i="3"/>
  <c r="F88" i="3"/>
  <c r="G88" i="3"/>
  <c r="H88" i="3"/>
  <c r="I88" i="3"/>
  <c r="J88" i="3"/>
  <c r="K88" i="3"/>
  <c r="L88" i="3"/>
  <c r="M88" i="3"/>
  <c r="N88" i="3"/>
  <c r="O88" i="3"/>
  <c r="P88" i="3"/>
  <c r="Q88" i="3"/>
  <c r="R88" i="3"/>
  <c r="S88" i="3"/>
  <c r="B89" i="3"/>
  <c r="C89" i="3"/>
  <c r="D89" i="3"/>
  <c r="E89" i="3"/>
  <c r="F89" i="3"/>
  <c r="G89" i="3"/>
  <c r="H89" i="3"/>
  <c r="I89" i="3"/>
  <c r="J89" i="3"/>
  <c r="K89" i="3"/>
  <c r="L89" i="3"/>
  <c r="M89" i="3"/>
  <c r="N89" i="3"/>
  <c r="O89" i="3"/>
  <c r="P89" i="3"/>
  <c r="Q89" i="3"/>
  <c r="R89" i="3"/>
  <c r="S89" i="3"/>
  <c r="B90" i="3"/>
  <c r="C90" i="3"/>
  <c r="D90" i="3"/>
  <c r="E90" i="3"/>
  <c r="F90" i="3"/>
  <c r="G90" i="3"/>
  <c r="H90" i="3"/>
  <c r="I90" i="3"/>
  <c r="J90" i="3"/>
  <c r="K90" i="3"/>
  <c r="L90" i="3"/>
  <c r="M90" i="3"/>
  <c r="N90" i="3"/>
  <c r="O90" i="3"/>
  <c r="P90" i="3"/>
  <c r="Q90" i="3"/>
  <c r="R90" i="3"/>
  <c r="S90" i="3"/>
  <c r="B91" i="3"/>
  <c r="C91" i="3"/>
  <c r="D91" i="3"/>
  <c r="E91" i="3"/>
  <c r="F91" i="3"/>
  <c r="G91" i="3"/>
  <c r="H91" i="3"/>
  <c r="I91" i="3"/>
  <c r="J91" i="3"/>
  <c r="K91" i="3"/>
  <c r="L91" i="3"/>
  <c r="M91" i="3"/>
  <c r="N91" i="3"/>
  <c r="O91" i="3"/>
  <c r="P91" i="3"/>
  <c r="Q91" i="3"/>
  <c r="R91" i="3"/>
  <c r="S91" i="3"/>
  <c r="B92" i="3"/>
  <c r="C92" i="3"/>
  <c r="D92" i="3"/>
  <c r="E92" i="3"/>
  <c r="F92" i="3"/>
  <c r="G92" i="3"/>
  <c r="H92" i="3"/>
  <c r="I92" i="3"/>
  <c r="J92" i="3"/>
  <c r="K92" i="3"/>
  <c r="L92" i="3"/>
  <c r="M92" i="3"/>
  <c r="N92" i="3"/>
  <c r="O92" i="3"/>
  <c r="P92" i="3"/>
  <c r="Q92" i="3"/>
  <c r="R92" i="3"/>
  <c r="S92" i="3"/>
  <c r="B93" i="3"/>
  <c r="C93" i="3"/>
  <c r="D93" i="3"/>
  <c r="E93" i="3"/>
  <c r="F93" i="3"/>
  <c r="G93" i="3"/>
  <c r="H93" i="3"/>
  <c r="I93" i="3"/>
  <c r="J93" i="3"/>
  <c r="K93" i="3"/>
  <c r="L93" i="3"/>
  <c r="M93" i="3"/>
  <c r="N93" i="3"/>
  <c r="O93" i="3"/>
  <c r="P93" i="3"/>
  <c r="Q93" i="3"/>
  <c r="R93" i="3"/>
  <c r="S93" i="3"/>
  <c r="B94" i="3"/>
  <c r="C94" i="3"/>
  <c r="D94" i="3"/>
  <c r="E94" i="3"/>
  <c r="F94" i="3"/>
  <c r="G94" i="3"/>
  <c r="H94" i="3"/>
  <c r="I94" i="3"/>
  <c r="J94" i="3"/>
  <c r="K94" i="3"/>
  <c r="L94" i="3"/>
  <c r="M94" i="3"/>
  <c r="N94" i="3"/>
  <c r="O94" i="3"/>
  <c r="P94" i="3"/>
  <c r="Q94" i="3"/>
  <c r="R94" i="3"/>
  <c r="S94" i="3"/>
  <c r="B95" i="3"/>
  <c r="C95" i="3"/>
  <c r="D95" i="3"/>
  <c r="E95" i="3"/>
  <c r="F95" i="3"/>
  <c r="G95" i="3"/>
  <c r="H95" i="3"/>
  <c r="I95" i="3"/>
  <c r="J95" i="3"/>
  <c r="K95" i="3"/>
  <c r="L95" i="3"/>
  <c r="M95" i="3"/>
  <c r="N95" i="3"/>
  <c r="O95" i="3"/>
  <c r="P95" i="3"/>
  <c r="Q95" i="3"/>
  <c r="R95" i="3"/>
  <c r="S95" i="3"/>
  <c r="B96" i="3"/>
  <c r="C96" i="3"/>
  <c r="D96" i="3"/>
  <c r="E96" i="3"/>
  <c r="F96" i="3"/>
  <c r="G96" i="3"/>
  <c r="H96" i="3"/>
  <c r="I96" i="3"/>
  <c r="J96" i="3"/>
  <c r="K96" i="3"/>
  <c r="L96" i="3"/>
  <c r="M96" i="3"/>
  <c r="N96" i="3"/>
  <c r="O96" i="3"/>
  <c r="P96" i="3"/>
  <c r="Q96" i="3"/>
  <c r="R96" i="3"/>
  <c r="S96" i="3"/>
  <c r="B97" i="3"/>
  <c r="C97" i="3"/>
  <c r="D97" i="3"/>
  <c r="E97" i="3"/>
  <c r="F97" i="3"/>
  <c r="G97" i="3"/>
  <c r="H97" i="3"/>
  <c r="I97" i="3"/>
  <c r="J97" i="3"/>
  <c r="K97" i="3"/>
  <c r="L97" i="3"/>
  <c r="M97" i="3"/>
  <c r="N97" i="3"/>
  <c r="O97" i="3"/>
  <c r="P97" i="3"/>
  <c r="Q97" i="3"/>
  <c r="R97" i="3"/>
  <c r="S97" i="3"/>
  <c r="B98" i="3"/>
  <c r="C98" i="3"/>
  <c r="D98" i="3"/>
  <c r="E98" i="3"/>
  <c r="F98" i="3"/>
  <c r="G98" i="3"/>
  <c r="H98" i="3"/>
  <c r="I98" i="3"/>
  <c r="J98" i="3"/>
  <c r="K98" i="3"/>
  <c r="L98" i="3"/>
  <c r="M98" i="3"/>
  <c r="N98" i="3"/>
  <c r="O98" i="3"/>
  <c r="P98" i="3"/>
  <c r="Q98" i="3"/>
  <c r="R98" i="3"/>
  <c r="S98" i="3"/>
  <c r="B99" i="3"/>
  <c r="C99" i="3"/>
  <c r="D99" i="3"/>
  <c r="E99" i="3"/>
  <c r="F99" i="3"/>
  <c r="G99" i="3"/>
  <c r="H99" i="3"/>
  <c r="I99" i="3"/>
  <c r="J99" i="3"/>
  <c r="K99" i="3"/>
  <c r="L99" i="3"/>
  <c r="M99" i="3"/>
  <c r="N99" i="3"/>
  <c r="O99" i="3"/>
  <c r="P99" i="3"/>
  <c r="Q99" i="3"/>
  <c r="R99" i="3"/>
  <c r="S99" i="3"/>
  <c r="B100" i="3"/>
  <c r="C100" i="3"/>
  <c r="D100" i="3"/>
  <c r="E100" i="3"/>
  <c r="F100" i="3"/>
  <c r="G100" i="3"/>
  <c r="H100" i="3"/>
  <c r="I100" i="3"/>
  <c r="J100" i="3"/>
  <c r="K100" i="3"/>
  <c r="L100" i="3"/>
  <c r="M100" i="3"/>
  <c r="N100" i="3"/>
  <c r="O100" i="3"/>
  <c r="P100" i="3"/>
  <c r="Q100" i="3"/>
  <c r="R100" i="3"/>
  <c r="S100" i="3"/>
  <c r="B101" i="3"/>
  <c r="C101" i="3"/>
  <c r="D101" i="3"/>
  <c r="E101" i="3"/>
  <c r="F101" i="3"/>
  <c r="G101" i="3"/>
  <c r="H101" i="3"/>
  <c r="I101" i="3"/>
  <c r="J101" i="3"/>
  <c r="K101" i="3"/>
  <c r="L101" i="3"/>
  <c r="M101" i="3"/>
  <c r="N101" i="3"/>
  <c r="O101" i="3"/>
  <c r="P101" i="3"/>
  <c r="Q101" i="3"/>
  <c r="R101" i="3"/>
  <c r="S101" i="3"/>
  <c r="B102" i="3"/>
  <c r="C102" i="3"/>
  <c r="D102" i="3"/>
  <c r="E102" i="3"/>
  <c r="F102" i="3"/>
  <c r="G102" i="3"/>
  <c r="H102" i="3"/>
  <c r="I102" i="3"/>
  <c r="J102" i="3"/>
  <c r="K102" i="3"/>
  <c r="L102" i="3"/>
  <c r="M102" i="3"/>
  <c r="N102" i="3"/>
  <c r="O102" i="3"/>
  <c r="P102" i="3"/>
  <c r="Q102" i="3"/>
  <c r="R102" i="3"/>
  <c r="S102" i="3"/>
  <c r="B103" i="3"/>
  <c r="C103" i="3"/>
  <c r="D103" i="3"/>
  <c r="E103" i="3"/>
  <c r="F103" i="3"/>
  <c r="G103" i="3"/>
  <c r="H103" i="3"/>
  <c r="I103" i="3"/>
  <c r="J103" i="3"/>
  <c r="K103" i="3"/>
  <c r="L103" i="3"/>
  <c r="M103" i="3"/>
  <c r="N103" i="3"/>
  <c r="O103" i="3"/>
  <c r="P103" i="3"/>
  <c r="Q103" i="3"/>
  <c r="R103" i="3"/>
  <c r="S103" i="3"/>
  <c r="B104" i="3"/>
  <c r="C104" i="3"/>
  <c r="D104" i="3"/>
  <c r="E104" i="3"/>
  <c r="F104" i="3"/>
  <c r="G104" i="3"/>
  <c r="H104" i="3"/>
  <c r="I104" i="3"/>
  <c r="J104" i="3"/>
  <c r="K104" i="3"/>
  <c r="L104" i="3"/>
  <c r="M104" i="3"/>
  <c r="N104" i="3"/>
  <c r="O104" i="3"/>
  <c r="P104" i="3"/>
  <c r="Q104" i="3"/>
  <c r="R104" i="3"/>
  <c r="S104" i="3"/>
  <c r="B105" i="3"/>
  <c r="C105" i="3"/>
  <c r="D105" i="3"/>
  <c r="E105" i="3"/>
  <c r="F105" i="3"/>
  <c r="G105" i="3"/>
  <c r="H105" i="3"/>
  <c r="I105" i="3"/>
  <c r="J105" i="3"/>
  <c r="K105" i="3"/>
  <c r="L105" i="3"/>
  <c r="M105" i="3"/>
  <c r="N105" i="3"/>
  <c r="O105" i="3"/>
  <c r="P105" i="3"/>
  <c r="Q105" i="3"/>
  <c r="R105" i="3"/>
  <c r="S105" i="3"/>
  <c r="B106" i="3"/>
  <c r="C106" i="3"/>
  <c r="D106" i="3"/>
  <c r="E106" i="3"/>
  <c r="F106" i="3"/>
  <c r="G106" i="3"/>
  <c r="H106" i="3"/>
  <c r="I106" i="3"/>
  <c r="J106" i="3"/>
  <c r="K106" i="3"/>
  <c r="L106" i="3"/>
  <c r="M106" i="3"/>
  <c r="N106" i="3"/>
  <c r="O106" i="3"/>
  <c r="P106" i="3"/>
  <c r="Q106" i="3"/>
  <c r="R106" i="3"/>
  <c r="S106" i="3"/>
  <c r="B107" i="3"/>
  <c r="C107" i="3"/>
  <c r="D107" i="3"/>
  <c r="E107" i="3"/>
  <c r="F107" i="3"/>
  <c r="G107" i="3"/>
  <c r="H107" i="3"/>
  <c r="I107" i="3"/>
  <c r="J107" i="3"/>
  <c r="K107" i="3"/>
  <c r="L107" i="3"/>
  <c r="M107" i="3"/>
  <c r="N107" i="3"/>
  <c r="O107" i="3"/>
  <c r="P107" i="3"/>
  <c r="Q107" i="3"/>
  <c r="R107" i="3"/>
  <c r="S107" i="3"/>
  <c r="B108" i="3"/>
  <c r="C108" i="3"/>
  <c r="D108" i="3"/>
  <c r="E108" i="3"/>
  <c r="F108" i="3"/>
  <c r="G108" i="3"/>
  <c r="H108" i="3"/>
  <c r="I108" i="3"/>
  <c r="J108" i="3"/>
  <c r="K108" i="3"/>
  <c r="L108" i="3"/>
  <c r="M108" i="3"/>
  <c r="N108" i="3"/>
  <c r="O108" i="3"/>
  <c r="P108" i="3"/>
  <c r="Q108" i="3"/>
  <c r="R108" i="3"/>
  <c r="S108" i="3"/>
  <c r="B109" i="3"/>
  <c r="C109" i="3"/>
  <c r="D109" i="3"/>
  <c r="E109" i="3"/>
  <c r="F109" i="3"/>
  <c r="G109" i="3"/>
  <c r="H109" i="3"/>
  <c r="I109" i="3"/>
  <c r="J109" i="3"/>
  <c r="K109" i="3"/>
  <c r="L109" i="3"/>
  <c r="M109" i="3"/>
  <c r="N109" i="3"/>
  <c r="O109" i="3"/>
  <c r="P109" i="3"/>
  <c r="Q109" i="3"/>
  <c r="R109" i="3"/>
  <c r="S109" i="3"/>
  <c r="B110" i="3"/>
  <c r="C110" i="3"/>
  <c r="D110" i="3"/>
  <c r="E110" i="3"/>
  <c r="F110" i="3"/>
  <c r="G110" i="3"/>
  <c r="H110" i="3"/>
  <c r="I110" i="3"/>
  <c r="J110" i="3"/>
  <c r="K110" i="3"/>
  <c r="L110" i="3"/>
  <c r="M110" i="3"/>
  <c r="N110" i="3"/>
  <c r="O110" i="3"/>
  <c r="P110" i="3"/>
  <c r="Q110" i="3"/>
  <c r="R110" i="3"/>
  <c r="S110" i="3"/>
  <c r="B111" i="3"/>
  <c r="C111" i="3"/>
  <c r="D111" i="3"/>
  <c r="E111" i="3"/>
  <c r="F111" i="3"/>
  <c r="G111" i="3"/>
  <c r="H111" i="3"/>
  <c r="I111" i="3"/>
  <c r="J111" i="3"/>
  <c r="K111" i="3"/>
  <c r="L111" i="3"/>
  <c r="M111" i="3"/>
  <c r="N111" i="3"/>
  <c r="O111" i="3"/>
  <c r="P111" i="3"/>
  <c r="Q111" i="3"/>
  <c r="R111" i="3"/>
  <c r="S111" i="3"/>
  <c r="B112" i="3"/>
  <c r="C112" i="3"/>
  <c r="D112" i="3"/>
  <c r="E112" i="3"/>
  <c r="F112" i="3"/>
  <c r="G112" i="3"/>
  <c r="H112" i="3"/>
  <c r="I112" i="3"/>
  <c r="J112" i="3"/>
  <c r="K112" i="3"/>
  <c r="L112" i="3"/>
  <c r="M112" i="3"/>
  <c r="N112" i="3"/>
  <c r="O112" i="3"/>
  <c r="P112" i="3"/>
  <c r="Q112" i="3"/>
  <c r="R112" i="3"/>
  <c r="S112" i="3"/>
  <c r="B113" i="3"/>
  <c r="C113" i="3"/>
  <c r="D113" i="3"/>
  <c r="E113" i="3"/>
  <c r="F113" i="3"/>
  <c r="G113" i="3"/>
  <c r="H113" i="3"/>
  <c r="I113" i="3"/>
  <c r="J113" i="3"/>
  <c r="K113" i="3"/>
  <c r="L113" i="3"/>
  <c r="M113" i="3"/>
  <c r="N113" i="3"/>
  <c r="O113" i="3"/>
  <c r="P113" i="3"/>
  <c r="Q113" i="3"/>
  <c r="R113" i="3"/>
  <c r="S113" i="3"/>
  <c r="B114" i="3"/>
  <c r="C114" i="3"/>
  <c r="D114" i="3"/>
  <c r="E114" i="3"/>
  <c r="F114" i="3"/>
  <c r="G114" i="3"/>
  <c r="H114" i="3"/>
  <c r="I114" i="3"/>
  <c r="J114" i="3"/>
  <c r="K114" i="3"/>
  <c r="L114" i="3"/>
  <c r="M114" i="3"/>
  <c r="N114" i="3"/>
  <c r="O114" i="3"/>
  <c r="P114" i="3"/>
  <c r="Q114" i="3"/>
  <c r="R114" i="3"/>
  <c r="S114" i="3"/>
  <c r="B115" i="3"/>
  <c r="C115" i="3"/>
  <c r="D115" i="3"/>
  <c r="E115" i="3"/>
  <c r="F115" i="3"/>
  <c r="G115" i="3"/>
  <c r="H115" i="3"/>
  <c r="I115" i="3"/>
  <c r="J115" i="3"/>
  <c r="K115" i="3"/>
  <c r="L115" i="3"/>
  <c r="M115" i="3"/>
  <c r="N115" i="3"/>
  <c r="O115" i="3"/>
  <c r="P115" i="3"/>
  <c r="Q115" i="3"/>
  <c r="R115" i="3"/>
  <c r="S115" i="3"/>
  <c r="B116" i="3"/>
  <c r="C116" i="3"/>
  <c r="D116" i="3"/>
  <c r="E116" i="3"/>
  <c r="F116" i="3"/>
  <c r="G116" i="3"/>
  <c r="H116" i="3"/>
  <c r="I116" i="3"/>
  <c r="J116" i="3"/>
  <c r="K116" i="3"/>
  <c r="L116" i="3"/>
  <c r="M116" i="3"/>
  <c r="N116" i="3"/>
  <c r="O116" i="3"/>
  <c r="P116" i="3"/>
  <c r="Q116" i="3"/>
  <c r="R116" i="3"/>
  <c r="S116" i="3"/>
  <c r="B117" i="3"/>
  <c r="C117" i="3"/>
  <c r="D117" i="3"/>
  <c r="E117" i="3"/>
  <c r="F117" i="3"/>
  <c r="G117" i="3"/>
  <c r="H117" i="3"/>
  <c r="I117" i="3"/>
  <c r="J117" i="3"/>
  <c r="K117" i="3"/>
  <c r="L117" i="3"/>
  <c r="M117" i="3"/>
  <c r="N117" i="3"/>
  <c r="O117" i="3"/>
  <c r="P117" i="3"/>
  <c r="Q117" i="3"/>
  <c r="R117" i="3"/>
  <c r="S117" i="3"/>
  <c r="B118" i="3"/>
  <c r="C118" i="3"/>
  <c r="D118" i="3"/>
  <c r="E118" i="3"/>
  <c r="F118" i="3"/>
  <c r="G118" i="3"/>
  <c r="H118" i="3"/>
  <c r="I118" i="3"/>
  <c r="J118" i="3"/>
  <c r="K118" i="3"/>
  <c r="L118" i="3"/>
  <c r="M118" i="3"/>
  <c r="N118" i="3"/>
  <c r="O118" i="3"/>
  <c r="P118" i="3"/>
  <c r="Q118" i="3"/>
  <c r="R118" i="3"/>
  <c r="S118" i="3"/>
  <c r="B119" i="3"/>
  <c r="C119" i="3"/>
  <c r="D119" i="3"/>
  <c r="E119" i="3"/>
  <c r="F119" i="3"/>
  <c r="G119" i="3"/>
  <c r="H119" i="3"/>
  <c r="I119" i="3"/>
  <c r="J119" i="3"/>
  <c r="K119" i="3"/>
  <c r="L119" i="3"/>
  <c r="M119" i="3"/>
  <c r="N119" i="3"/>
  <c r="O119" i="3"/>
  <c r="P119" i="3"/>
  <c r="Q119" i="3"/>
  <c r="R119" i="3"/>
  <c r="S119" i="3"/>
  <c r="B120" i="3"/>
  <c r="C120" i="3"/>
  <c r="D120" i="3"/>
  <c r="E120" i="3"/>
  <c r="F120" i="3"/>
  <c r="G120" i="3"/>
  <c r="H120" i="3"/>
  <c r="I120" i="3"/>
  <c r="J120" i="3"/>
  <c r="K120" i="3"/>
  <c r="L120" i="3"/>
  <c r="M120" i="3"/>
  <c r="N120" i="3"/>
  <c r="O120" i="3"/>
  <c r="P120" i="3"/>
  <c r="Q120" i="3"/>
  <c r="R120" i="3"/>
  <c r="S120" i="3"/>
  <c r="B121" i="3"/>
  <c r="C121" i="3"/>
  <c r="D121" i="3"/>
  <c r="E121" i="3"/>
  <c r="F121" i="3"/>
  <c r="G121" i="3"/>
  <c r="H121" i="3"/>
  <c r="I121" i="3"/>
  <c r="J121" i="3"/>
  <c r="K121" i="3"/>
  <c r="L121" i="3"/>
  <c r="M121" i="3"/>
  <c r="N121" i="3"/>
  <c r="O121" i="3"/>
  <c r="P121" i="3"/>
  <c r="Q121" i="3"/>
  <c r="R121" i="3"/>
  <c r="S121" i="3"/>
  <c r="B122" i="3"/>
  <c r="C122" i="3"/>
  <c r="D122" i="3"/>
  <c r="E122" i="3"/>
  <c r="F122" i="3"/>
  <c r="G122" i="3"/>
  <c r="H122" i="3"/>
  <c r="I122" i="3"/>
  <c r="J122" i="3"/>
  <c r="K122" i="3"/>
  <c r="L122" i="3"/>
  <c r="M122" i="3"/>
  <c r="N122" i="3"/>
  <c r="O122" i="3"/>
  <c r="P122" i="3"/>
  <c r="Q122" i="3"/>
  <c r="R122" i="3"/>
  <c r="S122" i="3"/>
  <c r="B123" i="3"/>
  <c r="C123" i="3"/>
  <c r="D123" i="3"/>
  <c r="E123" i="3"/>
  <c r="F123" i="3"/>
  <c r="G123" i="3"/>
  <c r="H123" i="3"/>
  <c r="I123" i="3"/>
  <c r="J123" i="3"/>
  <c r="K123" i="3"/>
  <c r="L123" i="3"/>
  <c r="M123" i="3"/>
  <c r="N123" i="3"/>
  <c r="O123" i="3"/>
  <c r="P123" i="3"/>
  <c r="Q123" i="3"/>
  <c r="R123" i="3"/>
  <c r="S123" i="3"/>
  <c r="B124" i="3"/>
  <c r="C124" i="3"/>
  <c r="D124" i="3"/>
  <c r="E124" i="3"/>
  <c r="F124" i="3"/>
  <c r="G124" i="3"/>
  <c r="H124" i="3"/>
  <c r="I124" i="3"/>
  <c r="J124" i="3"/>
  <c r="K124" i="3"/>
  <c r="L124" i="3"/>
  <c r="M124" i="3"/>
  <c r="N124" i="3"/>
  <c r="O124" i="3"/>
  <c r="P124" i="3"/>
  <c r="Q124" i="3"/>
  <c r="R124" i="3"/>
  <c r="S124" i="3"/>
  <c r="B125" i="3"/>
  <c r="C125" i="3"/>
  <c r="D125" i="3"/>
  <c r="E125" i="3"/>
  <c r="F125" i="3"/>
  <c r="G125" i="3"/>
  <c r="H125" i="3"/>
  <c r="I125" i="3"/>
  <c r="J125" i="3"/>
  <c r="K125" i="3"/>
  <c r="L125" i="3"/>
  <c r="M125" i="3"/>
  <c r="N125" i="3"/>
  <c r="O125" i="3"/>
  <c r="P125" i="3"/>
  <c r="Q125" i="3"/>
  <c r="R125" i="3"/>
  <c r="S125" i="3"/>
  <c r="B126" i="3"/>
  <c r="C126" i="3"/>
  <c r="D126" i="3"/>
  <c r="E126" i="3"/>
  <c r="F126" i="3"/>
  <c r="G126" i="3"/>
  <c r="H126" i="3"/>
  <c r="I126" i="3"/>
  <c r="J126" i="3"/>
  <c r="K126" i="3"/>
  <c r="L126" i="3"/>
  <c r="M126" i="3"/>
  <c r="N126" i="3"/>
  <c r="O126" i="3"/>
  <c r="P126" i="3"/>
  <c r="Q126" i="3"/>
  <c r="R126" i="3"/>
  <c r="S126" i="3"/>
  <c r="B127" i="3"/>
  <c r="C127" i="3"/>
  <c r="D127" i="3"/>
  <c r="E127" i="3"/>
  <c r="F127" i="3"/>
  <c r="G127" i="3"/>
  <c r="H127" i="3"/>
  <c r="I127" i="3"/>
  <c r="J127" i="3"/>
  <c r="K127" i="3"/>
  <c r="L127" i="3"/>
  <c r="M127" i="3"/>
  <c r="N127" i="3"/>
  <c r="O127" i="3"/>
  <c r="P127" i="3"/>
  <c r="Q127" i="3"/>
  <c r="R127" i="3"/>
  <c r="S127" i="3"/>
  <c r="B128" i="3"/>
  <c r="C128" i="3"/>
  <c r="D128" i="3"/>
  <c r="E128" i="3"/>
  <c r="F128" i="3"/>
  <c r="G128" i="3"/>
  <c r="H128" i="3"/>
  <c r="I128" i="3"/>
  <c r="J128" i="3"/>
  <c r="K128" i="3"/>
  <c r="L128" i="3"/>
  <c r="M128" i="3"/>
  <c r="N128" i="3"/>
  <c r="O128" i="3"/>
  <c r="P128" i="3"/>
  <c r="Q128" i="3"/>
  <c r="R128" i="3"/>
  <c r="S128" i="3"/>
  <c r="B129" i="3"/>
  <c r="C129" i="3"/>
  <c r="D129" i="3"/>
  <c r="E129" i="3"/>
  <c r="F129" i="3"/>
  <c r="G129" i="3"/>
  <c r="H129" i="3"/>
  <c r="I129" i="3"/>
  <c r="J129" i="3"/>
  <c r="K129" i="3"/>
  <c r="L129" i="3"/>
  <c r="M129" i="3"/>
  <c r="N129" i="3"/>
  <c r="O129" i="3"/>
  <c r="P129" i="3"/>
  <c r="Q129" i="3"/>
  <c r="R129" i="3"/>
  <c r="S129" i="3"/>
  <c r="B130" i="3"/>
  <c r="C130" i="3"/>
  <c r="D130" i="3"/>
  <c r="E130" i="3"/>
  <c r="F130" i="3"/>
  <c r="G130" i="3"/>
  <c r="H130" i="3"/>
  <c r="I130" i="3"/>
  <c r="J130" i="3"/>
  <c r="K130" i="3"/>
  <c r="L130" i="3"/>
  <c r="M130" i="3"/>
  <c r="N130" i="3"/>
  <c r="O130" i="3"/>
  <c r="P130" i="3"/>
  <c r="Q130" i="3"/>
  <c r="R130" i="3"/>
  <c r="S130" i="3"/>
  <c r="B131" i="3"/>
  <c r="C131" i="3"/>
  <c r="D131" i="3"/>
  <c r="E131" i="3"/>
  <c r="F131" i="3"/>
  <c r="G131" i="3"/>
  <c r="H131" i="3"/>
  <c r="I131" i="3"/>
  <c r="J131" i="3"/>
  <c r="K131" i="3"/>
  <c r="L131" i="3"/>
  <c r="M131" i="3"/>
  <c r="N131" i="3"/>
  <c r="O131" i="3"/>
  <c r="P131" i="3"/>
  <c r="Q131" i="3"/>
  <c r="R131" i="3"/>
  <c r="S131" i="3"/>
  <c r="B132" i="3"/>
  <c r="C132" i="3"/>
  <c r="D132" i="3"/>
  <c r="E132" i="3"/>
  <c r="F132" i="3"/>
  <c r="G132" i="3"/>
  <c r="H132" i="3"/>
  <c r="I132" i="3"/>
  <c r="J132" i="3"/>
  <c r="K132" i="3"/>
  <c r="L132" i="3"/>
  <c r="M132" i="3"/>
  <c r="N132" i="3"/>
  <c r="O132" i="3"/>
  <c r="P132" i="3"/>
  <c r="Q132" i="3"/>
  <c r="R132" i="3"/>
  <c r="S132" i="3"/>
  <c r="B133" i="3"/>
  <c r="C133" i="3"/>
  <c r="D133" i="3"/>
  <c r="E133" i="3"/>
  <c r="F133" i="3"/>
  <c r="G133" i="3"/>
  <c r="H133" i="3"/>
  <c r="I133" i="3"/>
  <c r="J133" i="3"/>
  <c r="K133" i="3"/>
  <c r="L133" i="3"/>
  <c r="M133" i="3"/>
  <c r="N133" i="3"/>
  <c r="O133" i="3"/>
  <c r="P133" i="3"/>
  <c r="Q133" i="3"/>
  <c r="R133" i="3"/>
  <c r="S133" i="3"/>
  <c r="B134" i="3"/>
  <c r="C134" i="3"/>
  <c r="D134" i="3"/>
  <c r="E134" i="3"/>
  <c r="F134" i="3"/>
  <c r="G134" i="3"/>
  <c r="H134" i="3"/>
  <c r="I134" i="3"/>
  <c r="J134" i="3"/>
  <c r="K134" i="3"/>
  <c r="L134" i="3"/>
  <c r="M134" i="3"/>
  <c r="N134" i="3"/>
  <c r="O134" i="3"/>
  <c r="P134" i="3"/>
  <c r="Q134" i="3"/>
  <c r="R134" i="3"/>
  <c r="S134" i="3"/>
  <c r="B135" i="3"/>
  <c r="C135" i="3"/>
  <c r="D135" i="3"/>
  <c r="E135" i="3"/>
  <c r="F135" i="3"/>
  <c r="G135" i="3"/>
  <c r="H135" i="3"/>
  <c r="I135" i="3"/>
  <c r="J135" i="3"/>
  <c r="K135" i="3"/>
  <c r="L135" i="3"/>
  <c r="M135" i="3"/>
  <c r="N135" i="3"/>
  <c r="O135" i="3"/>
  <c r="P135" i="3"/>
  <c r="Q135" i="3"/>
  <c r="R135" i="3"/>
  <c r="S135" i="3"/>
  <c r="B136" i="3"/>
  <c r="C136" i="3"/>
  <c r="D136" i="3"/>
  <c r="E136" i="3"/>
  <c r="F136" i="3"/>
  <c r="G136" i="3"/>
  <c r="H136" i="3"/>
  <c r="I136" i="3"/>
  <c r="J136" i="3"/>
  <c r="K136" i="3"/>
  <c r="L136" i="3"/>
  <c r="M136" i="3"/>
  <c r="N136" i="3"/>
  <c r="O136" i="3"/>
  <c r="P136" i="3"/>
  <c r="Q136" i="3"/>
  <c r="R136" i="3"/>
  <c r="S136" i="3"/>
  <c r="B137" i="3"/>
  <c r="C137" i="3"/>
  <c r="D137" i="3"/>
  <c r="E137" i="3"/>
  <c r="F137" i="3"/>
  <c r="G137" i="3"/>
  <c r="H137" i="3"/>
  <c r="I137" i="3"/>
  <c r="J137" i="3"/>
  <c r="K137" i="3"/>
  <c r="L137" i="3"/>
  <c r="M137" i="3"/>
  <c r="N137" i="3"/>
  <c r="O137" i="3"/>
  <c r="P137" i="3"/>
  <c r="Q137" i="3"/>
  <c r="R137" i="3"/>
  <c r="S137" i="3"/>
  <c r="B138" i="3"/>
  <c r="C138" i="3"/>
  <c r="D138" i="3"/>
  <c r="E138" i="3"/>
  <c r="F138" i="3"/>
  <c r="G138" i="3"/>
  <c r="H138" i="3"/>
  <c r="I138" i="3"/>
  <c r="J138" i="3"/>
  <c r="K138" i="3"/>
  <c r="L138" i="3"/>
  <c r="M138" i="3"/>
  <c r="N138" i="3"/>
  <c r="O138" i="3"/>
  <c r="P138" i="3"/>
  <c r="Q138" i="3"/>
  <c r="R138" i="3"/>
  <c r="S138" i="3"/>
  <c r="B139" i="3"/>
  <c r="C139" i="3"/>
  <c r="D139" i="3"/>
  <c r="E139" i="3"/>
  <c r="F139" i="3"/>
  <c r="G139" i="3"/>
  <c r="H139" i="3"/>
  <c r="I139" i="3"/>
  <c r="J139" i="3"/>
  <c r="K139" i="3"/>
  <c r="L139" i="3"/>
  <c r="M139" i="3"/>
  <c r="N139" i="3"/>
  <c r="O139" i="3"/>
  <c r="P139" i="3"/>
  <c r="Q139" i="3"/>
  <c r="R139" i="3"/>
  <c r="S139" i="3"/>
  <c r="B140" i="3"/>
  <c r="C140" i="3"/>
  <c r="D140" i="3"/>
  <c r="E140" i="3"/>
  <c r="F140" i="3"/>
  <c r="G140" i="3"/>
  <c r="H140" i="3"/>
  <c r="I140" i="3"/>
  <c r="J140" i="3"/>
  <c r="K140" i="3"/>
  <c r="L140" i="3"/>
  <c r="M140" i="3"/>
  <c r="N140" i="3"/>
  <c r="O140" i="3"/>
  <c r="P140" i="3"/>
  <c r="Q140" i="3"/>
  <c r="R140" i="3"/>
  <c r="S140" i="3"/>
  <c r="B141" i="3"/>
  <c r="C141" i="3"/>
  <c r="D141" i="3"/>
  <c r="E141" i="3"/>
  <c r="F141" i="3"/>
  <c r="G141" i="3"/>
  <c r="H141" i="3"/>
  <c r="I141" i="3"/>
  <c r="J141" i="3"/>
  <c r="K141" i="3"/>
  <c r="L141" i="3"/>
  <c r="M141" i="3"/>
  <c r="N141" i="3"/>
  <c r="O141" i="3"/>
  <c r="P141" i="3"/>
  <c r="Q141" i="3"/>
  <c r="R141" i="3"/>
  <c r="S141" i="3"/>
  <c r="B142" i="3"/>
  <c r="C142" i="3"/>
  <c r="D142" i="3"/>
  <c r="E142" i="3"/>
  <c r="F142" i="3"/>
  <c r="G142" i="3"/>
  <c r="H142" i="3"/>
  <c r="I142" i="3"/>
  <c r="J142" i="3"/>
  <c r="K142" i="3"/>
  <c r="L142" i="3"/>
  <c r="M142" i="3"/>
  <c r="N142" i="3"/>
  <c r="O142" i="3"/>
  <c r="P142" i="3"/>
  <c r="Q142" i="3"/>
  <c r="R142" i="3"/>
  <c r="S142" i="3"/>
  <c r="B143" i="3"/>
  <c r="C143" i="3"/>
  <c r="D143" i="3"/>
  <c r="E143" i="3"/>
  <c r="F143" i="3"/>
  <c r="G143" i="3"/>
  <c r="H143" i="3"/>
  <c r="I143" i="3"/>
  <c r="J143" i="3"/>
  <c r="K143" i="3"/>
  <c r="L143" i="3"/>
  <c r="M143" i="3"/>
  <c r="N143" i="3"/>
  <c r="O143" i="3"/>
  <c r="P143" i="3"/>
  <c r="Q143" i="3"/>
  <c r="R143" i="3"/>
  <c r="S143" i="3"/>
  <c r="B144" i="3"/>
  <c r="C144" i="3"/>
  <c r="D144" i="3"/>
  <c r="E144" i="3"/>
  <c r="F144" i="3"/>
  <c r="G144" i="3"/>
  <c r="H144" i="3"/>
  <c r="I144" i="3"/>
  <c r="J144" i="3"/>
  <c r="K144" i="3"/>
  <c r="L144" i="3"/>
  <c r="M144" i="3"/>
  <c r="N144" i="3"/>
  <c r="O144" i="3"/>
  <c r="P144" i="3"/>
  <c r="Q144" i="3"/>
  <c r="R144" i="3"/>
  <c r="S144" i="3"/>
  <c r="B145" i="3"/>
  <c r="C145" i="3"/>
  <c r="D145" i="3"/>
  <c r="E145" i="3"/>
  <c r="F145" i="3"/>
  <c r="G145" i="3"/>
  <c r="H145" i="3"/>
  <c r="I145" i="3"/>
  <c r="J145" i="3"/>
  <c r="K145" i="3"/>
  <c r="L145" i="3"/>
  <c r="M145" i="3"/>
  <c r="N145" i="3"/>
  <c r="O145" i="3"/>
  <c r="P145" i="3"/>
  <c r="Q145" i="3"/>
  <c r="R145" i="3"/>
  <c r="S145" i="3"/>
  <c r="B146" i="3"/>
  <c r="C146" i="3"/>
  <c r="D146" i="3"/>
  <c r="E146" i="3"/>
  <c r="F146" i="3"/>
  <c r="G146" i="3"/>
  <c r="H146" i="3"/>
  <c r="I146" i="3"/>
  <c r="J146" i="3"/>
  <c r="K146" i="3"/>
  <c r="L146" i="3"/>
  <c r="M146" i="3"/>
  <c r="N146" i="3"/>
  <c r="O146" i="3"/>
  <c r="P146" i="3"/>
  <c r="Q146" i="3"/>
  <c r="R146" i="3"/>
  <c r="S146" i="3"/>
  <c r="B147" i="3"/>
  <c r="C147" i="3"/>
  <c r="D147" i="3"/>
  <c r="E147" i="3"/>
  <c r="F147" i="3"/>
  <c r="G147" i="3"/>
  <c r="H147" i="3"/>
  <c r="I147" i="3"/>
  <c r="J147" i="3"/>
  <c r="K147" i="3"/>
  <c r="L147" i="3"/>
  <c r="M147" i="3"/>
  <c r="N147" i="3"/>
  <c r="O147" i="3"/>
  <c r="P147" i="3"/>
  <c r="Q147" i="3"/>
  <c r="R147" i="3"/>
  <c r="S147" i="3"/>
  <c r="B148" i="3"/>
  <c r="C148" i="3"/>
  <c r="D148" i="3"/>
  <c r="E148" i="3"/>
  <c r="F148" i="3"/>
  <c r="G148" i="3"/>
  <c r="H148" i="3"/>
  <c r="I148" i="3"/>
  <c r="J148" i="3"/>
  <c r="K148" i="3"/>
  <c r="L148" i="3"/>
  <c r="M148" i="3"/>
  <c r="N148" i="3"/>
  <c r="O148" i="3"/>
  <c r="P148" i="3"/>
  <c r="Q148" i="3"/>
  <c r="R148" i="3"/>
  <c r="S148" i="3"/>
  <c r="B149" i="3"/>
  <c r="C149" i="3"/>
  <c r="D149" i="3"/>
  <c r="E149" i="3"/>
  <c r="F149" i="3"/>
  <c r="G149" i="3"/>
  <c r="H149" i="3"/>
  <c r="I149" i="3"/>
  <c r="J149" i="3"/>
  <c r="K149" i="3"/>
  <c r="L149" i="3"/>
  <c r="M149" i="3"/>
  <c r="N149" i="3"/>
  <c r="O149" i="3"/>
  <c r="P149" i="3"/>
  <c r="Q149" i="3"/>
  <c r="R149" i="3"/>
  <c r="S149" i="3"/>
  <c r="B150" i="3"/>
  <c r="C150" i="3"/>
  <c r="D150" i="3"/>
  <c r="E150" i="3"/>
  <c r="F150" i="3"/>
  <c r="G150" i="3"/>
  <c r="H150" i="3"/>
  <c r="I150" i="3"/>
  <c r="J150" i="3"/>
  <c r="K150" i="3"/>
  <c r="L150" i="3"/>
  <c r="M150" i="3"/>
  <c r="N150" i="3"/>
  <c r="O150" i="3"/>
  <c r="P150" i="3"/>
  <c r="Q150" i="3"/>
  <c r="R150" i="3"/>
  <c r="S150" i="3"/>
  <c r="B151" i="3"/>
  <c r="C151" i="3"/>
  <c r="D151" i="3"/>
  <c r="E151" i="3"/>
  <c r="F151" i="3"/>
  <c r="G151" i="3"/>
  <c r="H151" i="3"/>
  <c r="I151" i="3"/>
  <c r="J151" i="3"/>
  <c r="K151" i="3"/>
  <c r="L151" i="3"/>
  <c r="M151" i="3"/>
  <c r="N151" i="3"/>
  <c r="O151" i="3"/>
  <c r="P151" i="3"/>
  <c r="Q151" i="3"/>
  <c r="R151" i="3"/>
  <c r="S151" i="3"/>
  <c r="B152" i="3"/>
  <c r="C152" i="3"/>
  <c r="D152" i="3"/>
  <c r="E152" i="3"/>
  <c r="F152" i="3"/>
  <c r="G152" i="3"/>
  <c r="H152" i="3"/>
  <c r="I152" i="3"/>
  <c r="J152" i="3"/>
  <c r="K152" i="3"/>
  <c r="L152" i="3"/>
  <c r="M152" i="3"/>
  <c r="N152" i="3"/>
  <c r="O152" i="3"/>
  <c r="P152" i="3"/>
  <c r="Q152" i="3"/>
  <c r="R152" i="3"/>
  <c r="S152" i="3"/>
  <c r="B153" i="3"/>
  <c r="C153" i="3"/>
  <c r="D153" i="3"/>
  <c r="E153" i="3"/>
  <c r="F153" i="3"/>
  <c r="G153" i="3"/>
  <c r="H153" i="3"/>
  <c r="I153" i="3"/>
  <c r="J153" i="3"/>
  <c r="K153" i="3"/>
  <c r="L153" i="3"/>
  <c r="M153" i="3"/>
  <c r="N153" i="3"/>
  <c r="O153" i="3"/>
  <c r="P153" i="3"/>
  <c r="Q153" i="3"/>
  <c r="R153" i="3"/>
  <c r="S153" i="3"/>
  <c r="B154" i="3"/>
  <c r="C154" i="3"/>
  <c r="D154" i="3"/>
  <c r="E154" i="3"/>
  <c r="F154" i="3"/>
  <c r="G154" i="3"/>
  <c r="H154" i="3"/>
  <c r="I154" i="3"/>
  <c r="J154" i="3"/>
  <c r="K154" i="3"/>
  <c r="L154" i="3"/>
  <c r="M154" i="3"/>
  <c r="N154" i="3"/>
  <c r="O154" i="3"/>
  <c r="P154" i="3"/>
  <c r="Q154" i="3"/>
  <c r="R154" i="3"/>
  <c r="S154" i="3"/>
  <c r="B155" i="3"/>
  <c r="C155" i="3"/>
  <c r="D155" i="3"/>
  <c r="E155" i="3"/>
  <c r="F155" i="3"/>
  <c r="G155" i="3"/>
  <c r="H155" i="3"/>
  <c r="I155" i="3"/>
  <c r="J155" i="3"/>
  <c r="K155" i="3"/>
  <c r="L155" i="3"/>
  <c r="M155" i="3"/>
  <c r="N155" i="3"/>
  <c r="O155" i="3"/>
  <c r="P155" i="3"/>
  <c r="Q155" i="3"/>
  <c r="R155" i="3"/>
  <c r="S155" i="3"/>
  <c r="B156" i="3"/>
  <c r="C156" i="3"/>
  <c r="D156" i="3"/>
  <c r="E156" i="3"/>
  <c r="F156" i="3"/>
  <c r="G156" i="3"/>
  <c r="H156" i="3"/>
  <c r="I156" i="3"/>
  <c r="J156" i="3"/>
  <c r="K156" i="3"/>
  <c r="L156" i="3"/>
  <c r="M156" i="3"/>
  <c r="N156" i="3"/>
  <c r="O156" i="3"/>
  <c r="P156" i="3"/>
  <c r="Q156" i="3"/>
  <c r="R156" i="3"/>
  <c r="S156" i="3"/>
  <c r="B157" i="3"/>
  <c r="C157" i="3"/>
  <c r="D157" i="3"/>
  <c r="E157" i="3"/>
  <c r="F157" i="3"/>
  <c r="G157" i="3"/>
  <c r="H157" i="3"/>
  <c r="I157" i="3"/>
  <c r="J157" i="3"/>
  <c r="K157" i="3"/>
  <c r="L157" i="3"/>
  <c r="M157" i="3"/>
  <c r="N157" i="3"/>
  <c r="O157" i="3"/>
  <c r="P157" i="3"/>
  <c r="Q157" i="3"/>
  <c r="R157" i="3"/>
  <c r="S157" i="3"/>
  <c r="B158" i="3"/>
  <c r="C158" i="3"/>
  <c r="D158" i="3"/>
  <c r="E158" i="3"/>
  <c r="F158" i="3"/>
  <c r="G158" i="3"/>
  <c r="H158" i="3"/>
  <c r="I158" i="3"/>
  <c r="J158" i="3"/>
  <c r="K158" i="3"/>
  <c r="L158" i="3"/>
  <c r="M158" i="3"/>
  <c r="N158" i="3"/>
  <c r="O158" i="3"/>
  <c r="P158" i="3"/>
  <c r="Q158" i="3"/>
  <c r="R158" i="3"/>
  <c r="S158" i="3"/>
  <c r="B159" i="3"/>
  <c r="C159" i="3"/>
  <c r="D159" i="3"/>
  <c r="E159" i="3"/>
  <c r="F159" i="3"/>
  <c r="G159" i="3"/>
  <c r="H159" i="3"/>
  <c r="I159" i="3"/>
  <c r="J159" i="3"/>
  <c r="K159" i="3"/>
  <c r="L159" i="3"/>
  <c r="M159" i="3"/>
  <c r="N159" i="3"/>
  <c r="O159" i="3"/>
  <c r="P159" i="3"/>
  <c r="Q159" i="3"/>
  <c r="R159" i="3"/>
  <c r="S159" i="3"/>
  <c r="B160" i="3"/>
  <c r="C160" i="3"/>
  <c r="D160" i="3"/>
  <c r="E160" i="3"/>
  <c r="F160" i="3"/>
  <c r="G160" i="3"/>
  <c r="H160" i="3"/>
  <c r="I160" i="3"/>
  <c r="J160" i="3"/>
  <c r="K160" i="3"/>
  <c r="L160" i="3"/>
  <c r="M160" i="3"/>
  <c r="N160" i="3"/>
  <c r="O160" i="3"/>
  <c r="P160" i="3"/>
  <c r="Q160" i="3"/>
  <c r="R160" i="3"/>
  <c r="S160" i="3"/>
  <c r="B161" i="3"/>
  <c r="C161" i="3"/>
  <c r="D161" i="3"/>
  <c r="E161" i="3"/>
  <c r="F161" i="3"/>
  <c r="G161" i="3"/>
  <c r="H161" i="3"/>
  <c r="I161" i="3"/>
  <c r="J161" i="3"/>
  <c r="K161" i="3"/>
  <c r="L161" i="3"/>
  <c r="M161" i="3"/>
  <c r="N161" i="3"/>
  <c r="O161" i="3"/>
  <c r="P161" i="3"/>
  <c r="Q161" i="3"/>
  <c r="R161" i="3"/>
  <c r="S161" i="3"/>
  <c r="B162" i="3"/>
  <c r="C162" i="3"/>
  <c r="D162" i="3"/>
  <c r="E162" i="3"/>
  <c r="F162" i="3"/>
  <c r="G162" i="3"/>
  <c r="H162" i="3"/>
  <c r="I162" i="3"/>
  <c r="J162" i="3"/>
  <c r="K162" i="3"/>
  <c r="L162" i="3"/>
  <c r="M162" i="3"/>
  <c r="N162" i="3"/>
  <c r="O162" i="3"/>
  <c r="P162" i="3"/>
  <c r="Q162" i="3"/>
  <c r="R162" i="3"/>
  <c r="S162" i="3"/>
  <c r="B163" i="3"/>
  <c r="C163" i="3"/>
  <c r="D163" i="3"/>
  <c r="E163" i="3"/>
  <c r="F163" i="3"/>
  <c r="G163" i="3"/>
  <c r="H163" i="3"/>
  <c r="I163" i="3"/>
  <c r="J163" i="3"/>
  <c r="K163" i="3"/>
  <c r="L163" i="3"/>
  <c r="M163" i="3"/>
  <c r="N163" i="3"/>
  <c r="O163" i="3"/>
  <c r="P163" i="3"/>
  <c r="Q163" i="3"/>
  <c r="R163" i="3"/>
  <c r="S163" i="3"/>
  <c r="B164" i="3"/>
  <c r="C164" i="3"/>
  <c r="D164" i="3"/>
  <c r="E164" i="3"/>
  <c r="F164" i="3"/>
  <c r="G164" i="3"/>
  <c r="H164" i="3"/>
  <c r="I164" i="3"/>
  <c r="J164" i="3"/>
  <c r="K164" i="3"/>
  <c r="L164" i="3"/>
  <c r="M164" i="3"/>
  <c r="N164" i="3"/>
  <c r="O164" i="3"/>
  <c r="P164" i="3"/>
  <c r="Q164" i="3"/>
  <c r="R164" i="3"/>
  <c r="S164" i="3"/>
  <c r="B165" i="3"/>
  <c r="C165" i="3"/>
  <c r="D165" i="3"/>
  <c r="E165" i="3"/>
  <c r="F165" i="3"/>
  <c r="G165" i="3"/>
  <c r="H165" i="3"/>
  <c r="I165" i="3"/>
  <c r="J165" i="3"/>
  <c r="K165" i="3"/>
  <c r="L165" i="3"/>
  <c r="M165" i="3"/>
  <c r="N165" i="3"/>
  <c r="O165" i="3"/>
  <c r="P165" i="3"/>
  <c r="Q165" i="3"/>
  <c r="R165" i="3"/>
  <c r="S165" i="3"/>
  <c r="B166" i="3"/>
  <c r="C166" i="3"/>
  <c r="D166" i="3"/>
  <c r="E166" i="3"/>
  <c r="F166" i="3"/>
  <c r="G166" i="3"/>
  <c r="H166" i="3"/>
  <c r="I166" i="3"/>
  <c r="J166" i="3"/>
  <c r="K166" i="3"/>
  <c r="L166" i="3"/>
  <c r="M166" i="3"/>
  <c r="N166" i="3"/>
  <c r="O166" i="3"/>
  <c r="P166" i="3"/>
  <c r="Q166" i="3"/>
  <c r="R166" i="3"/>
  <c r="S166" i="3"/>
  <c r="B167" i="3"/>
  <c r="C167" i="3"/>
  <c r="D167" i="3"/>
  <c r="E167" i="3"/>
  <c r="F167" i="3"/>
  <c r="G167" i="3"/>
  <c r="H167" i="3"/>
  <c r="I167" i="3"/>
  <c r="J167" i="3"/>
  <c r="K167" i="3"/>
  <c r="L167" i="3"/>
  <c r="M167" i="3"/>
  <c r="N167" i="3"/>
  <c r="O167" i="3"/>
  <c r="P167" i="3"/>
  <c r="Q167" i="3"/>
  <c r="R167" i="3"/>
  <c r="S167" i="3"/>
  <c r="B168" i="3"/>
  <c r="C168" i="3"/>
  <c r="D168" i="3"/>
  <c r="E168" i="3"/>
  <c r="F168" i="3"/>
  <c r="G168" i="3"/>
  <c r="H168" i="3"/>
  <c r="I168" i="3"/>
  <c r="J168" i="3"/>
  <c r="K168" i="3"/>
  <c r="L168" i="3"/>
  <c r="M168" i="3"/>
  <c r="N168" i="3"/>
  <c r="O168" i="3"/>
  <c r="P168" i="3"/>
  <c r="Q168" i="3"/>
  <c r="R168" i="3"/>
  <c r="S168" i="3"/>
  <c r="B169" i="3"/>
  <c r="C169" i="3"/>
  <c r="D169" i="3"/>
  <c r="E169" i="3"/>
  <c r="F169" i="3"/>
  <c r="G169" i="3"/>
  <c r="H169" i="3"/>
  <c r="I169" i="3"/>
  <c r="J169" i="3"/>
  <c r="K169" i="3"/>
  <c r="L169" i="3"/>
  <c r="M169" i="3"/>
  <c r="N169" i="3"/>
  <c r="O169" i="3"/>
  <c r="P169" i="3"/>
  <c r="Q169" i="3"/>
  <c r="R169" i="3"/>
  <c r="S169" i="3"/>
  <c r="B170" i="3"/>
  <c r="C170" i="3"/>
  <c r="D170" i="3"/>
  <c r="E170" i="3"/>
  <c r="F170" i="3"/>
  <c r="G170" i="3"/>
  <c r="H170" i="3"/>
  <c r="I170" i="3"/>
  <c r="J170" i="3"/>
  <c r="K170" i="3"/>
  <c r="L170" i="3"/>
  <c r="M170" i="3"/>
  <c r="N170" i="3"/>
  <c r="O170" i="3"/>
  <c r="P170" i="3"/>
  <c r="Q170" i="3"/>
  <c r="R170" i="3"/>
  <c r="S170" i="3"/>
  <c r="B171" i="3"/>
  <c r="C171" i="3"/>
  <c r="D171" i="3"/>
  <c r="E171" i="3"/>
  <c r="F171" i="3"/>
  <c r="G171" i="3"/>
  <c r="H171" i="3"/>
  <c r="I171" i="3"/>
  <c r="J171" i="3"/>
  <c r="K171" i="3"/>
  <c r="L171" i="3"/>
  <c r="M171" i="3"/>
  <c r="N171" i="3"/>
  <c r="O171" i="3"/>
  <c r="P171" i="3"/>
  <c r="Q171" i="3"/>
  <c r="R171" i="3"/>
  <c r="S171" i="3"/>
  <c r="B172" i="3"/>
  <c r="C172" i="3"/>
  <c r="D172" i="3"/>
  <c r="E172" i="3"/>
  <c r="F172" i="3"/>
  <c r="G172" i="3"/>
  <c r="H172" i="3"/>
  <c r="I172" i="3"/>
  <c r="J172" i="3"/>
  <c r="K172" i="3"/>
  <c r="L172" i="3"/>
  <c r="M172" i="3"/>
  <c r="N172" i="3"/>
  <c r="O172" i="3"/>
  <c r="P172" i="3"/>
  <c r="Q172" i="3"/>
  <c r="R172" i="3"/>
  <c r="S172" i="3"/>
  <c r="B173" i="3"/>
  <c r="C173" i="3"/>
  <c r="D173" i="3"/>
  <c r="E173" i="3"/>
  <c r="F173" i="3"/>
  <c r="G173" i="3"/>
  <c r="H173" i="3"/>
  <c r="I173" i="3"/>
  <c r="J173" i="3"/>
  <c r="K173" i="3"/>
  <c r="L173" i="3"/>
  <c r="M173" i="3"/>
  <c r="N173" i="3"/>
  <c r="O173" i="3"/>
  <c r="P173" i="3"/>
  <c r="Q173" i="3"/>
  <c r="R173" i="3"/>
  <c r="S173" i="3"/>
  <c r="B174" i="3"/>
  <c r="C174" i="3"/>
  <c r="D174" i="3"/>
  <c r="E174" i="3"/>
  <c r="F174" i="3"/>
  <c r="G174" i="3"/>
  <c r="H174" i="3"/>
  <c r="I174" i="3"/>
  <c r="J174" i="3"/>
  <c r="K174" i="3"/>
  <c r="L174" i="3"/>
  <c r="M174" i="3"/>
  <c r="N174" i="3"/>
  <c r="O174" i="3"/>
  <c r="P174" i="3"/>
  <c r="Q174" i="3"/>
  <c r="R174" i="3"/>
  <c r="S174" i="3"/>
  <c r="B175" i="3"/>
  <c r="C175" i="3"/>
  <c r="D175" i="3"/>
  <c r="E175" i="3"/>
  <c r="F175" i="3"/>
  <c r="G175" i="3"/>
  <c r="H175" i="3"/>
  <c r="I175" i="3"/>
  <c r="J175" i="3"/>
  <c r="K175" i="3"/>
  <c r="L175" i="3"/>
  <c r="M175" i="3"/>
  <c r="N175" i="3"/>
  <c r="O175" i="3"/>
  <c r="P175" i="3"/>
  <c r="Q175" i="3"/>
  <c r="R175" i="3"/>
  <c r="S175" i="3"/>
  <c r="B176" i="3"/>
  <c r="C176" i="3"/>
  <c r="D176" i="3"/>
  <c r="E176" i="3"/>
  <c r="F176" i="3"/>
  <c r="G176" i="3"/>
  <c r="H176" i="3"/>
  <c r="I176" i="3"/>
  <c r="J176" i="3"/>
  <c r="K176" i="3"/>
  <c r="L176" i="3"/>
  <c r="M176" i="3"/>
  <c r="N176" i="3"/>
  <c r="O176" i="3"/>
  <c r="P176" i="3"/>
  <c r="Q176" i="3"/>
  <c r="R176" i="3"/>
  <c r="S176" i="3"/>
  <c r="B177" i="3"/>
  <c r="C177" i="3"/>
  <c r="D177" i="3"/>
  <c r="E177" i="3"/>
  <c r="F177" i="3"/>
  <c r="G177" i="3"/>
  <c r="H177" i="3"/>
  <c r="I177" i="3"/>
  <c r="J177" i="3"/>
  <c r="K177" i="3"/>
  <c r="L177" i="3"/>
  <c r="M177" i="3"/>
  <c r="N177" i="3"/>
  <c r="O177" i="3"/>
  <c r="P177" i="3"/>
  <c r="Q177" i="3"/>
  <c r="R177" i="3"/>
  <c r="S177" i="3"/>
  <c r="B178" i="3"/>
  <c r="C178" i="3"/>
  <c r="D178" i="3"/>
  <c r="E178" i="3"/>
  <c r="F178" i="3"/>
  <c r="G178" i="3"/>
  <c r="H178" i="3"/>
  <c r="I178" i="3"/>
  <c r="J178" i="3"/>
  <c r="K178" i="3"/>
  <c r="L178" i="3"/>
  <c r="M178" i="3"/>
  <c r="N178" i="3"/>
  <c r="O178" i="3"/>
  <c r="P178" i="3"/>
  <c r="Q178" i="3"/>
  <c r="R178" i="3"/>
  <c r="S178" i="3"/>
  <c r="B179" i="3"/>
  <c r="C179" i="3"/>
  <c r="D179" i="3"/>
  <c r="E179" i="3"/>
  <c r="F179" i="3"/>
  <c r="G179" i="3"/>
  <c r="H179" i="3"/>
  <c r="I179" i="3"/>
  <c r="J179" i="3"/>
  <c r="K179" i="3"/>
  <c r="L179" i="3"/>
  <c r="M179" i="3"/>
  <c r="N179" i="3"/>
  <c r="O179" i="3"/>
  <c r="P179" i="3"/>
  <c r="Q179" i="3"/>
  <c r="R179" i="3"/>
  <c r="S179" i="3"/>
  <c r="B180" i="3"/>
  <c r="C180" i="3"/>
  <c r="D180" i="3"/>
  <c r="E180" i="3"/>
  <c r="F180" i="3"/>
  <c r="G180" i="3"/>
  <c r="H180" i="3"/>
  <c r="I180" i="3"/>
  <c r="J180" i="3"/>
  <c r="K180" i="3"/>
  <c r="L180" i="3"/>
  <c r="M180" i="3"/>
  <c r="N180" i="3"/>
  <c r="O180" i="3"/>
  <c r="P180" i="3"/>
  <c r="Q180" i="3"/>
  <c r="R180" i="3"/>
  <c r="S180" i="3"/>
  <c r="B181" i="3"/>
  <c r="C181" i="3"/>
  <c r="D181" i="3"/>
  <c r="E181" i="3"/>
  <c r="F181" i="3"/>
  <c r="G181" i="3"/>
  <c r="H181" i="3"/>
  <c r="I181" i="3"/>
  <c r="J181" i="3"/>
  <c r="K181" i="3"/>
  <c r="L181" i="3"/>
  <c r="M181" i="3"/>
  <c r="N181" i="3"/>
  <c r="O181" i="3"/>
  <c r="P181" i="3"/>
  <c r="Q181" i="3"/>
  <c r="R181" i="3"/>
  <c r="S181" i="3"/>
  <c r="B182" i="3"/>
  <c r="C182" i="3"/>
  <c r="D182" i="3"/>
  <c r="E182" i="3"/>
  <c r="F182" i="3"/>
  <c r="G182" i="3"/>
  <c r="H182" i="3"/>
  <c r="I182" i="3"/>
  <c r="J182" i="3"/>
  <c r="K182" i="3"/>
  <c r="L182" i="3"/>
  <c r="M182" i="3"/>
  <c r="N182" i="3"/>
  <c r="O182" i="3"/>
  <c r="P182" i="3"/>
  <c r="Q182" i="3"/>
  <c r="R182" i="3"/>
  <c r="S182" i="3"/>
  <c r="B183" i="3"/>
  <c r="C183" i="3"/>
  <c r="D183" i="3"/>
  <c r="E183" i="3"/>
  <c r="F183" i="3"/>
  <c r="G183" i="3"/>
  <c r="H183" i="3"/>
  <c r="I183" i="3"/>
  <c r="J183" i="3"/>
  <c r="K183" i="3"/>
  <c r="L183" i="3"/>
  <c r="M183" i="3"/>
  <c r="N183" i="3"/>
  <c r="O183" i="3"/>
  <c r="P183" i="3"/>
  <c r="Q183" i="3"/>
  <c r="R183" i="3"/>
  <c r="S183" i="3"/>
  <c r="B184" i="3"/>
  <c r="C184" i="3"/>
  <c r="D184" i="3"/>
  <c r="E184" i="3"/>
  <c r="F184" i="3"/>
  <c r="G184" i="3"/>
  <c r="H184" i="3"/>
  <c r="I184" i="3"/>
  <c r="J184" i="3"/>
  <c r="K184" i="3"/>
  <c r="L184" i="3"/>
  <c r="M184" i="3"/>
  <c r="N184" i="3"/>
  <c r="O184" i="3"/>
  <c r="P184" i="3"/>
  <c r="Q184" i="3"/>
  <c r="R184" i="3"/>
  <c r="S184" i="3"/>
  <c r="B185" i="3"/>
  <c r="C185" i="3"/>
  <c r="D185" i="3"/>
  <c r="E185" i="3"/>
  <c r="F185" i="3"/>
  <c r="G185" i="3"/>
  <c r="H185" i="3"/>
  <c r="I185" i="3"/>
  <c r="J185" i="3"/>
  <c r="K185" i="3"/>
  <c r="L185" i="3"/>
  <c r="M185" i="3"/>
  <c r="N185" i="3"/>
  <c r="O185" i="3"/>
  <c r="P185" i="3"/>
  <c r="Q185" i="3"/>
  <c r="R185" i="3"/>
  <c r="S185" i="3"/>
  <c r="B186" i="3"/>
  <c r="C186" i="3"/>
  <c r="D186" i="3"/>
  <c r="E186" i="3"/>
  <c r="F186" i="3"/>
  <c r="G186" i="3"/>
  <c r="H186" i="3"/>
  <c r="I186" i="3"/>
  <c r="J186" i="3"/>
  <c r="K186" i="3"/>
  <c r="L186" i="3"/>
  <c r="M186" i="3"/>
  <c r="N186" i="3"/>
  <c r="O186" i="3"/>
  <c r="P186" i="3"/>
  <c r="Q186" i="3"/>
  <c r="R186" i="3"/>
  <c r="S186" i="3"/>
  <c r="B187" i="3"/>
  <c r="C187" i="3"/>
  <c r="D187" i="3"/>
  <c r="E187" i="3"/>
  <c r="F187" i="3"/>
  <c r="G187" i="3"/>
  <c r="H187" i="3"/>
  <c r="I187" i="3"/>
  <c r="J187" i="3"/>
  <c r="K187" i="3"/>
  <c r="L187" i="3"/>
  <c r="M187" i="3"/>
  <c r="N187" i="3"/>
  <c r="O187" i="3"/>
  <c r="P187" i="3"/>
  <c r="Q187" i="3"/>
  <c r="R187" i="3"/>
  <c r="S187" i="3"/>
  <c r="B188" i="3"/>
  <c r="C188" i="3"/>
  <c r="D188" i="3"/>
  <c r="E188" i="3"/>
  <c r="F188" i="3"/>
  <c r="G188" i="3"/>
  <c r="H188" i="3"/>
  <c r="I188" i="3"/>
  <c r="J188" i="3"/>
  <c r="K188" i="3"/>
  <c r="L188" i="3"/>
  <c r="M188" i="3"/>
  <c r="N188" i="3"/>
  <c r="O188" i="3"/>
  <c r="P188" i="3"/>
  <c r="Q188" i="3"/>
  <c r="R188" i="3"/>
  <c r="S188" i="3"/>
  <c r="B189" i="3"/>
  <c r="C189" i="3"/>
  <c r="D189" i="3"/>
  <c r="E189" i="3"/>
  <c r="F189" i="3"/>
  <c r="G189" i="3"/>
  <c r="H189" i="3"/>
  <c r="I189" i="3"/>
  <c r="J189" i="3"/>
  <c r="K189" i="3"/>
  <c r="L189" i="3"/>
  <c r="M189" i="3"/>
  <c r="N189" i="3"/>
  <c r="O189" i="3"/>
  <c r="P189" i="3"/>
  <c r="Q189" i="3"/>
  <c r="R189" i="3"/>
  <c r="S189" i="3"/>
  <c r="B190" i="3"/>
  <c r="C190" i="3"/>
  <c r="D190" i="3"/>
  <c r="E190" i="3"/>
  <c r="F190" i="3"/>
  <c r="G190" i="3"/>
  <c r="H190" i="3"/>
  <c r="I190" i="3"/>
  <c r="J190" i="3"/>
  <c r="K190" i="3"/>
  <c r="L190" i="3"/>
  <c r="M190" i="3"/>
  <c r="N190" i="3"/>
  <c r="O190" i="3"/>
  <c r="P190" i="3"/>
  <c r="Q190" i="3"/>
  <c r="R190" i="3"/>
  <c r="S190" i="3"/>
  <c r="B191" i="3"/>
  <c r="C191" i="3"/>
  <c r="D191" i="3"/>
  <c r="E191" i="3"/>
  <c r="F191" i="3"/>
  <c r="G191" i="3"/>
  <c r="H191" i="3"/>
  <c r="I191" i="3"/>
  <c r="J191" i="3"/>
  <c r="K191" i="3"/>
  <c r="L191" i="3"/>
  <c r="M191" i="3"/>
  <c r="N191" i="3"/>
  <c r="O191" i="3"/>
  <c r="P191" i="3"/>
  <c r="Q191" i="3"/>
  <c r="R191" i="3"/>
  <c r="S191" i="3"/>
  <c r="B192" i="3"/>
  <c r="C192" i="3"/>
  <c r="D192" i="3"/>
  <c r="E192" i="3"/>
  <c r="F192" i="3"/>
  <c r="G192" i="3"/>
  <c r="H192" i="3"/>
  <c r="I192" i="3"/>
  <c r="J192" i="3"/>
  <c r="K192" i="3"/>
  <c r="L192" i="3"/>
  <c r="M192" i="3"/>
  <c r="N192" i="3"/>
  <c r="O192" i="3"/>
  <c r="P192" i="3"/>
  <c r="Q192" i="3"/>
  <c r="R192" i="3"/>
  <c r="S192" i="3"/>
  <c r="B193" i="3"/>
  <c r="C193" i="3"/>
  <c r="D193" i="3"/>
  <c r="E193" i="3"/>
  <c r="F193" i="3"/>
  <c r="G193" i="3"/>
  <c r="H193" i="3"/>
  <c r="I193" i="3"/>
  <c r="J193" i="3"/>
  <c r="K193" i="3"/>
  <c r="L193" i="3"/>
  <c r="M193" i="3"/>
  <c r="N193" i="3"/>
  <c r="O193" i="3"/>
  <c r="P193" i="3"/>
  <c r="Q193" i="3"/>
  <c r="R193" i="3"/>
  <c r="S193" i="3"/>
  <c r="B194" i="3"/>
  <c r="C194" i="3"/>
  <c r="D194" i="3"/>
  <c r="E194" i="3"/>
  <c r="F194" i="3"/>
  <c r="G194" i="3"/>
  <c r="H194" i="3"/>
  <c r="I194" i="3"/>
  <c r="J194" i="3"/>
  <c r="K194" i="3"/>
  <c r="L194" i="3"/>
  <c r="M194" i="3"/>
  <c r="N194" i="3"/>
  <c r="O194" i="3"/>
  <c r="P194" i="3"/>
  <c r="Q194" i="3"/>
  <c r="R194" i="3"/>
  <c r="S194" i="3"/>
  <c r="B195" i="3"/>
  <c r="C195" i="3"/>
  <c r="D195" i="3"/>
  <c r="E195" i="3"/>
  <c r="F195" i="3"/>
  <c r="G195" i="3"/>
  <c r="H195" i="3"/>
  <c r="I195" i="3"/>
  <c r="J195" i="3"/>
  <c r="K195" i="3"/>
  <c r="L195" i="3"/>
  <c r="M195" i="3"/>
  <c r="N195" i="3"/>
  <c r="O195" i="3"/>
  <c r="P195" i="3"/>
  <c r="Q195" i="3"/>
  <c r="R195" i="3"/>
  <c r="S195" i="3"/>
  <c r="B196" i="3"/>
  <c r="C196" i="3"/>
  <c r="D196" i="3"/>
  <c r="E196" i="3"/>
  <c r="F196" i="3"/>
  <c r="G196" i="3"/>
  <c r="H196" i="3"/>
  <c r="I196" i="3"/>
  <c r="J196" i="3"/>
  <c r="K196" i="3"/>
  <c r="L196" i="3"/>
  <c r="M196" i="3"/>
  <c r="N196" i="3"/>
  <c r="O196" i="3"/>
  <c r="P196" i="3"/>
  <c r="Q196" i="3"/>
  <c r="R196" i="3"/>
  <c r="S196" i="3"/>
  <c r="B197" i="3"/>
  <c r="C197" i="3"/>
  <c r="D197" i="3"/>
  <c r="E197" i="3"/>
  <c r="F197" i="3"/>
  <c r="G197" i="3"/>
  <c r="H197" i="3"/>
  <c r="I197" i="3"/>
  <c r="J197" i="3"/>
  <c r="K197" i="3"/>
  <c r="L197" i="3"/>
  <c r="M197" i="3"/>
  <c r="N197" i="3"/>
  <c r="O197" i="3"/>
  <c r="P197" i="3"/>
  <c r="Q197" i="3"/>
  <c r="R197" i="3"/>
  <c r="S197" i="3"/>
  <c r="B198" i="3"/>
  <c r="C198" i="3"/>
  <c r="D198" i="3"/>
  <c r="E198" i="3"/>
  <c r="F198" i="3"/>
  <c r="G198" i="3"/>
  <c r="H198" i="3"/>
  <c r="I198" i="3"/>
  <c r="J198" i="3"/>
  <c r="K198" i="3"/>
  <c r="L198" i="3"/>
  <c r="M198" i="3"/>
  <c r="N198" i="3"/>
  <c r="O198" i="3"/>
  <c r="P198" i="3"/>
  <c r="Q198" i="3"/>
  <c r="R198" i="3"/>
  <c r="S198" i="3"/>
  <c r="B199" i="3"/>
  <c r="C199" i="3"/>
  <c r="D199" i="3"/>
  <c r="E199" i="3"/>
  <c r="F199" i="3"/>
  <c r="G199" i="3"/>
  <c r="H199" i="3"/>
  <c r="I199" i="3"/>
  <c r="J199" i="3"/>
  <c r="K199" i="3"/>
  <c r="L199" i="3"/>
  <c r="M199" i="3"/>
  <c r="N199" i="3"/>
  <c r="O199" i="3"/>
  <c r="P199" i="3"/>
  <c r="Q199" i="3"/>
  <c r="R199" i="3"/>
  <c r="S199" i="3"/>
  <c r="B200" i="3"/>
  <c r="C200" i="3"/>
  <c r="D200" i="3"/>
  <c r="E200" i="3"/>
  <c r="F200" i="3"/>
  <c r="G200" i="3"/>
  <c r="H200" i="3"/>
  <c r="I200" i="3"/>
  <c r="J200" i="3"/>
  <c r="K200" i="3"/>
  <c r="L200" i="3"/>
  <c r="M200" i="3"/>
  <c r="N200" i="3"/>
  <c r="O200" i="3"/>
  <c r="P200" i="3"/>
  <c r="Q200" i="3"/>
  <c r="R200" i="3"/>
  <c r="S200" i="3"/>
  <c r="B201" i="3"/>
  <c r="C201" i="3"/>
  <c r="D201" i="3"/>
  <c r="E201" i="3"/>
  <c r="F201" i="3"/>
  <c r="G201" i="3"/>
  <c r="H201" i="3"/>
  <c r="I201" i="3"/>
  <c r="J201" i="3"/>
  <c r="K201" i="3"/>
  <c r="L201" i="3"/>
  <c r="M201" i="3"/>
  <c r="N201" i="3"/>
  <c r="O201" i="3"/>
  <c r="P201" i="3"/>
  <c r="Q201" i="3"/>
  <c r="R201" i="3"/>
  <c r="S201" i="3"/>
  <c r="B202" i="3"/>
  <c r="C202" i="3"/>
  <c r="D202" i="3"/>
  <c r="E202" i="3"/>
  <c r="F202" i="3"/>
  <c r="G202" i="3"/>
  <c r="H202" i="3"/>
  <c r="I202" i="3"/>
  <c r="J202" i="3"/>
  <c r="K202" i="3"/>
  <c r="L202" i="3"/>
  <c r="M202" i="3"/>
  <c r="N202" i="3"/>
  <c r="O202" i="3"/>
  <c r="P202" i="3"/>
  <c r="Q202" i="3"/>
  <c r="R202" i="3"/>
  <c r="S202" i="3"/>
  <c r="B203" i="3"/>
  <c r="C203" i="3"/>
  <c r="D203" i="3"/>
  <c r="E203" i="3"/>
  <c r="F203" i="3"/>
  <c r="G203" i="3"/>
  <c r="H203" i="3"/>
  <c r="I203" i="3"/>
  <c r="J203" i="3"/>
  <c r="K203" i="3"/>
  <c r="L203" i="3"/>
  <c r="M203" i="3"/>
  <c r="N203" i="3"/>
  <c r="O203" i="3"/>
  <c r="P203" i="3"/>
  <c r="Q203" i="3"/>
  <c r="R203" i="3"/>
  <c r="S203" i="3"/>
  <c r="B204" i="3"/>
  <c r="C204" i="3"/>
  <c r="D204" i="3"/>
  <c r="E204" i="3"/>
  <c r="F204" i="3"/>
  <c r="G204" i="3"/>
  <c r="H204" i="3"/>
  <c r="I204" i="3"/>
  <c r="J204" i="3"/>
  <c r="K204" i="3"/>
  <c r="L204" i="3"/>
  <c r="M204" i="3"/>
  <c r="N204" i="3"/>
  <c r="O204" i="3"/>
  <c r="P204" i="3"/>
  <c r="Q204" i="3"/>
  <c r="R204" i="3"/>
  <c r="S204" i="3"/>
  <c r="B205" i="3"/>
  <c r="C205" i="3"/>
  <c r="D205" i="3"/>
  <c r="E205" i="3"/>
  <c r="F205" i="3"/>
  <c r="G205" i="3"/>
  <c r="H205" i="3"/>
  <c r="I205" i="3"/>
  <c r="J205" i="3"/>
  <c r="K205" i="3"/>
  <c r="L205" i="3"/>
  <c r="M205" i="3"/>
  <c r="N205" i="3"/>
  <c r="O205" i="3"/>
  <c r="P205" i="3"/>
  <c r="Q205" i="3"/>
  <c r="R205" i="3"/>
  <c r="S205" i="3"/>
  <c r="B206" i="3"/>
  <c r="C206" i="3"/>
  <c r="D206" i="3"/>
  <c r="E206" i="3"/>
  <c r="F206" i="3"/>
  <c r="G206" i="3"/>
  <c r="H206" i="3"/>
  <c r="I206" i="3"/>
  <c r="J206" i="3"/>
  <c r="K206" i="3"/>
  <c r="L206" i="3"/>
  <c r="M206" i="3"/>
  <c r="N206" i="3"/>
  <c r="O206" i="3"/>
  <c r="P206" i="3"/>
  <c r="Q206" i="3"/>
  <c r="R206" i="3"/>
  <c r="S206" i="3"/>
  <c r="B207" i="3"/>
  <c r="C207" i="3"/>
  <c r="D207" i="3"/>
  <c r="E207" i="3"/>
  <c r="F207" i="3"/>
  <c r="G207" i="3"/>
  <c r="H207" i="3"/>
  <c r="I207" i="3"/>
  <c r="J207" i="3"/>
  <c r="K207" i="3"/>
  <c r="L207" i="3"/>
  <c r="M207" i="3"/>
  <c r="N207" i="3"/>
  <c r="O207" i="3"/>
  <c r="P207" i="3"/>
  <c r="Q207" i="3"/>
  <c r="R207" i="3"/>
  <c r="S207" i="3"/>
  <c r="B208" i="3"/>
  <c r="C208" i="3"/>
  <c r="D208" i="3"/>
  <c r="E208" i="3"/>
  <c r="F208" i="3"/>
  <c r="G208" i="3"/>
  <c r="H208" i="3"/>
  <c r="I208" i="3"/>
  <c r="J208" i="3"/>
  <c r="K208" i="3"/>
  <c r="L208" i="3"/>
  <c r="M208" i="3"/>
  <c r="N208" i="3"/>
  <c r="O208" i="3"/>
  <c r="P208" i="3"/>
  <c r="Q208" i="3"/>
  <c r="R208" i="3"/>
  <c r="S208" i="3"/>
  <c r="B209" i="3"/>
  <c r="C209" i="3"/>
  <c r="D209" i="3"/>
  <c r="E209" i="3"/>
  <c r="F209" i="3"/>
  <c r="G209" i="3"/>
  <c r="H209" i="3"/>
  <c r="I209" i="3"/>
  <c r="J209" i="3"/>
  <c r="K209" i="3"/>
  <c r="L209" i="3"/>
  <c r="M209" i="3"/>
  <c r="N209" i="3"/>
  <c r="O209" i="3"/>
  <c r="P209" i="3"/>
  <c r="Q209" i="3"/>
  <c r="R209" i="3"/>
  <c r="S209" i="3"/>
  <c r="B210" i="3"/>
  <c r="C210" i="3"/>
  <c r="D210" i="3"/>
  <c r="E210" i="3"/>
  <c r="F210" i="3"/>
  <c r="G210" i="3"/>
  <c r="H210" i="3"/>
  <c r="I210" i="3"/>
  <c r="J210" i="3"/>
  <c r="K210" i="3"/>
  <c r="L210" i="3"/>
  <c r="M210" i="3"/>
  <c r="N210" i="3"/>
  <c r="O210" i="3"/>
  <c r="P210" i="3"/>
  <c r="Q210" i="3"/>
  <c r="R210" i="3"/>
  <c r="S210" i="3"/>
  <c r="B211" i="3"/>
  <c r="C211" i="3"/>
  <c r="D211" i="3"/>
  <c r="E211" i="3"/>
  <c r="F211" i="3"/>
  <c r="G211" i="3"/>
  <c r="H211" i="3"/>
  <c r="I211" i="3"/>
  <c r="J211" i="3"/>
  <c r="K211" i="3"/>
  <c r="L211" i="3"/>
  <c r="M211" i="3"/>
  <c r="N211" i="3"/>
  <c r="O211" i="3"/>
  <c r="P211" i="3"/>
  <c r="Q211" i="3"/>
  <c r="R211" i="3"/>
  <c r="S211" i="3"/>
  <c r="B212" i="3"/>
  <c r="C212" i="3"/>
  <c r="D212" i="3"/>
  <c r="E212" i="3"/>
  <c r="F212" i="3"/>
  <c r="G212" i="3"/>
  <c r="H212" i="3"/>
  <c r="I212" i="3"/>
  <c r="J212" i="3"/>
  <c r="K212" i="3"/>
  <c r="L212" i="3"/>
  <c r="M212" i="3"/>
  <c r="N212" i="3"/>
  <c r="O212" i="3"/>
  <c r="P212" i="3"/>
  <c r="Q212" i="3"/>
  <c r="R212" i="3"/>
  <c r="S212" i="3"/>
  <c r="B213" i="3"/>
  <c r="C213" i="3"/>
  <c r="D213" i="3"/>
  <c r="E213" i="3"/>
  <c r="F213" i="3"/>
  <c r="G213" i="3"/>
  <c r="H213" i="3"/>
  <c r="I213" i="3"/>
  <c r="J213" i="3"/>
  <c r="K213" i="3"/>
  <c r="L213" i="3"/>
  <c r="M213" i="3"/>
  <c r="N213" i="3"/>
  <c r="O213" i="3"/>
  <c r="P213" i="3"/>
  <c r="Q213" i="3"/>
  <c r="R213" i="3"/>
  <c r="S213" i="3"/>
  <c r="B214" i="3"/>
  <c r="C214" i="3"/>
  <c r="D214" i="3"/>
  <c r="E214" i="3"/>
  <c r="F214" i="3"/>
  <c r="G214" i="3"/>
  <c r="H214" i="3"/>
  <c r="I214" i="3"/>
  <c r="J214" i="3"/>
  <c r="K214" i="3"/>
  <c r="L214" i="3"/>
  <c r="M214" i="3"/>
  <c r="N214" i="3"/>
  <c r="O214" i="3"/>
  <c r="P214" i="3"/>
  <c r="Q214" i="3"/>
  <c r="R214" i="3"/>
  <c r="S214" i="3"/>
  <c r="B215" i="3"/>
  <c r="C215" i="3"/>
  <c r="D215" i="3"/>
  <c r="E215" i="3"/>
  <c r="F215" i="3"/>
  <c r="G215" i="3"/>
  <c r="H215" i="3"/>
  <c r="I215" i="3"/>
  <c r="J215" i="3"/>
  <c r="K215" i="3"/>
  <c r="L215" i="3"/>
  <c r="M215" i="3"/>
  <c r="N215" i="3"/>
  <c r="O215" i="3"/>
  <c r="P215" i="3"/>
  <c r="Q215" i="3"/>
  <c r="R215" i="3"/>
  <c r="S215" i="3"/>
  <c r="B216" i="3"/>
  <c r="C216" i="3"/>
  <c r="D216" i="3"/>
  <c r="E216" i="3"/>
  <c r="F216" i="3"/>
  <c r="G216" i="3"/>
  <c r="H216" i="3"/>
  <c r="I216" i="3"/>
  <c r="J216" i="3"/>
  <c r="K216" i="3"/>
  <c r="L216" i="3"/>
  <c r="M216" i="3"/>
  <c r="N216" i="3"/>
  <c r="O216" i="3"/>
  <c r="P216" i="3"/>
  <c r="Q216" i="3"/>
  <c r="R216" i="3"/>
  <c r="S216" i="3"/>
  <c r="B217" i="3"/>
  <c r="C217" i="3"/>
  <c r="D217" i="3"/>
  <c r="E217" i="3"/>
  <c r="F217" i="3"/>
  <c r="G217" i="3"/>
  <c r="H217" i="3"/>
  <c r="I217" i="3"/>
  <c r="J217" i="3"/>
  <c r="K217" i="3"/>
  <c r="L217" i="3"/>
  <c r="M217" i="3"/>
  <c r="N217" i="3"/>
  <c r="O217" i="3"/>
  <c r="P217" i="3"/>
  <c r="Q217" i="3"/>
  <c r="R217" i="3"/>
  <c r="S217" i="3"/>
  <c r="B218" i="3"/>
  <c r="C218" i="3"/>
  <c r="D218" i="3"/>
  <c r="E218" i="3"/>
  <c r="F218" i="3"/>
  <c r="G218" i="3"/>
  <c r="H218" i="3"/>
  <c r="I218" i="3"/>
  <c r="J218" i="3"/>
  <c r="K218" i="3"/>
  <c r="L218" i="3"/>
  <c r="M218" i="3"/>
  <c r="N218" i="3"/>
  <c r="O218" i="3"/>
  <c r="P218" i="3"/>
  <c r="Q218" i="3"/>
  <c r="R218" i="3"/>
  <c r="S218" i="3"/>
  <c r="B219" i="3"/>
  <c r="C219" i="3"/>
  <c r="D219" i="3"/>
  <c r="E219" i="3"/>
  <c r="F219" i="3"/>
  <c r="G219" i="3"/>
  <c r="H219" i="3"/>
  <c r="I219" i="3"/>
  <c r="J219" i="3"/>
  <c r="K219" i="3"/>
  <c r="L219" i="3"/>
  <c r="M219" i="3"/>
  <c r="N219" i="3"/>
  <c r="O219" i="3"/>
  <c r="P219" i="3"/>
  <c r="Q219" i="3"/>
  <c r="R219" i="3"/>
  <c r="S219" i="3"/>
  <c r="B220" i="3"/>
  <c r="C220" i="3"/>
  <c r="D220" i="3"/>
  <c r="E220" i="3"/>
  <c r="F220" i="3"/>
  <c r="G220" i="3"/>
  <c r="H220" i="3"/>
  <c r="I220" i="3"/>
  <c r="J220" i="3"/>
  <c r="K220" i="3"/>
  <c r="L220" i="3"/>
  <c r="M220" i="3"/>
  <c r="N220" i="3"/>
  <c r="O220" i="3"/>
  <c r="P220" i="3"/>
  <c r="Q220" i="3"/>
  <c r="R220" i="3"/>
  <c r="S220" i="3"/>
  <c r="B221" i="3"/>
  <c r="C221" i="3"/>
  <c r="D221" i="3"/>
  <c r="E221" i="3"/>
  <c r="F221" i="3"/>
  <c r="G221" i="3"/>
  <c r="H221" i="3"/>
  <c r="I221" i="3"/>
  <c r="J221" i="3"/>
  <c r="K221" i="3"/>
  <c r="L221" i="3"/>
  <c r="M221" i="3"/>
  <c r="N221" i="3"/>
  <c r="O221" i="3"/>
  <c r="P221" i="3"/>
  <c r="Q221" i="3"/>
  <c r="R221" i="3"/>
  <c r="S221" i="3"/>
  <c r="B222" i="3"/>
  <c r="C222" i="3"/>
  <c r="D222" i="3"/>
  <c r="E222" i="3"/>
  <c r="F222" i="3"/>
  <c r="G222" i="3"/>
  <c r="H222" i="3"/>
  <c r="I222" i="3"/>
  <c r="J222" i="3"/>
  <c r="K222" i="3"/>
  <c r="L222" i="3"/>
  <c r="M222" i="3"/>
  <c r="N222" i="3"/>
  <c r="O222" i="3"/>
  <c r="P222" i="3"/>
  <c r="Q222" i="3"/>
  <c r="R222" i="3"/>
  <c r="S222" i="3"/>
  <c r="B223" i="3"/>
  <c r="C223" i="3"/>
  <c r="D223" i="3"/>
  <c r="E223" i="3"/>
  <c r="F223" i="3"/>
  <c r="G223" i="3"/>
  <c r="H223" i="3"/>
  <c r="I223" i="3"/>
  <c r="J223" i="3"/>
  <c r="K223" i="3"/>
  <c r="L223" i="3"/>
  <c r="M223" i="3"/>
  <c r="N223" i="3"/>
  <c r="O223" i="3"/>
  <c r="P223" i="3"/>
  <c r="Q223" i="3"/>
  <c r="R223" i="3"/>
  <c r="S223" i="3"/>
  <c r="B224" i="3"/>
  <c r="C224" i="3"/>
  <c r="D224" i="3"/>
  <c r="E224" i="3"/>
  <c r="F224" i="3"/>
  <c r="G224" i="3"/>
  <c r="H224" i="3"/>
  <c r="I224" i="3"/>
  <c r="J224" i="3"/>
  <c r="K224" i="3"/>
  <c r="L224" i="3"/>
  <c r="M224" i="3"/>
  <c r="N224" i="3"/>
  <c r="O224" i="3"/>
  <c r="P224" i="3"/>
  <c r="Q224" i="3"/>
  <c r="R224" i="3"/>
  <c r="S224" i="3"/>
  <c r="B225" i="3"/>
  <c r="C225" i="3"/>
  <c r="D225" i="3"/>
  <c r="E225" i="3"/>
  <c r="F225" i="3"/>
  <c r="G225" i="3"/>
  <c r="H225" i="3"/>
  <c r="I225" i="3"/>
  <c r="J225" i="3"/>
  <c r="K225" i="3"/>
  <c r="L225" i="3"/>
  <c r="M225" i="3"/>
  <c r="N225" i="3"/>
  <c r="O225" i="3"/>
  <c r="P225" i="3"/>
  <c r="Q225" i="3"/>
  <c r="R225" i="3"/>
  <c r="S225" i="3"/>
  <c r="B226" i="3"/>
  <c r="C226" i="3"/>
  <c r="D226" i="3"/>
  <c r="E226" i="3"/>
  <c r="F226" i="3"/>
  <c r="G226" i="3"/>
  <c r="H226" i="3"/>
  <c r="I226" i="3"/>
  <c r="J226" i="3"/>
  <c r="K226" i="3"/>
  <c r="L226" i="3"/>
  <c r="M226" i="3"/>
  <c r="N226" i="3"/>
  <c r="O226" i="3"/>
  <c r="P226" i="3"/>
  <c r="Q226" i="3"/>
  <c r="R226" i="3"/>
  <c r="S226" i="3"/>
  <c r="B227" i="3"/>
  <c r="C227" i="3"/>
  <c r="D227" i="3"/>
  <c r="E227" i="3"/>
  <c r="F227" i="3"/>
  <c r="G227" i="3"/>
  <c r="H227" i="3"/>
  <c r="I227" i="3"/>
  <c r="J227" i="3"/>
  <c r="K227" i="3"/>
  <c r="L227" i="3"/>
  <c r="M227" i="3"/>
  <c r="N227" i="3"/>
  <c r="O227" i="3"/>
  <c r="P227" i="3"/>
  <c r="Q227" i="3"/>
  <c r="R227" i="3"/>
  <c r="S227" i="3"/>
  <c r="B228" i="3"/>
  <c r="C228" i="3"/>
  <c r="D228" i="3"/>
  <c r="E228" i="3"/>
  <c r="F228" i="3"/>
  <c r="G228" i="3"/>
  <c r="H228" i="3"/>
  <c r="I228" i="3"/>
  <c r="J228" i="3"/>
  <c r="K228" i="3"/>
  <c r="L228" i="3"/>
  <c r="M228" i="3"/>
  <c r="N228" i="3"/>
  <c r="O228" i="3"/>
  <c r="P228" i="3"/>
  <c r="Q228" i="3"/>
  <c r="R228" i="3"/>
  <c r="S228" i="3"/>
  <c r="B229" i="3"/>
  <c r="C229" i="3"/>
  <c r="D229" i="3"/>
  <c r="E229" i="3"/>
  <c r="F229" i="3"/>
  <c r="G229" i="3"/>
  <c r="H229" i="3"/>
  <c r="I229" i="3"/>
  <c r="J229" i="3"/>
  <c r="K229" i="3"/>
  <c r="L229" i="3"/>
  <c r="M229" i="3"/>
  <c r="N229" i="3"/>
  <c r="O229" i="3"/>
  <c r="P229" i="3"/>
  <c r="Q229" i="3"/>
  <c r="R229" i="3"/>
  <c r="S229" i="3"/>
  <c r="B230" i="3"/>
  <c r="C230" i="3"/>
  <c r="D230" i="3"/>
  <c r="E230" i="3"/>
  <c r="F230" i="3"/>
  <c r="G230" i="3"/>
  <c r="H230" i="3"/>
  <c r="I230" i="3"/>
  <c r="J230" i="3"/>
  <c r="K230" i="3"/>
  <c r="L230" i="3"/>
  <c r="M230" i="3"/>
  <c r="N230" i="3"/>
  <c r="O230" i="3"/>
  <c r="P230" i="3"/>
  <c r="Q230" i="3"/>
  <c r="R230" i="3"/>
  <c r="S230" i="3"/>
  <c r="B231" i="3"/>
  <c r="C231" i="3"/>
  <c r="D231" i="3"/>
  <c r="E231" i="3"/>
  <c r="F231" i="3"/>
  <c r="G231" i="3"/>
  <c r="H231" i="3"/>
  <c r="I231" i="3"/>
  <c r="J231" i="3"/>
  <c r="K231" i="3"/>
  <c r="L231" i="3"/>
  <c r="M231" i="3"/>
  <c r="N231" i="3"/>
  <c r="O231" i="3"/>
  <c r="P231" i="3"/>
  <c r="Q231" i="3"/>
  <c r="R231" i="3"/>
  <c r="S231" i="3"/>
  <c r="B232" i="3"/>
  <c r="C232" i="3"/>
  <c r="D232" i="3"/>
  <c r="E232" i="3"/>
  <c r="F232" i="3"/>
  <c r="G232" i="3"/>
  <c r="H232" i="3"/>
  <c r="I232" i="3"/>
  <c r="J232" i="3"/>
  <c r="K232" i="3"/>
  <c r="L232" i="3"/>
  <c r="M232" i="3"/>
  <c r="N232" i="3"/>
  <c r="O232" i="3"/>
  <c r="P232" i="3"/>
  <c r="Q232" i="3"/>
  <c r="R232" i="3"/>
  <c r="S232" i="3"/>
  <c r="B233" i="3"/>
  <c r="C233" i="3"/>
  <c r="D233" i="3"/>
  <c r="E233" i="3"/>
  <c r="F233" i="3"/>
  <c r="G233" i="3"/>
  <c r="H233" i="3"/>
  <c r="I233" i="3"/>
  <c r="J233" i="3"/>
  <c r="K233" i="3"/>
  <c r="L233" i="3"/>
  <c r="M233" i="3"/>
  <c r="N233" i="3"/>
  <c r="O233" i="3"/>
  <c r="P233" i="3"/>
  <c r="Q233" i="3"/>
  <c r="R233" i="3"/>
  <c r="S233" i="3"/>
  <c r="B234" i="3"/>
  <c r="C234" i="3"/>
  <c r="D234" i="3"/>
  <c r="E234" i="3"/>
  <c r="F234" i="3"/>
  <c r="G234" i="3"/>
  <c r="H234" i="3"/>
  <c r="I234" i="3"/>
  <c r="J234" i="3"/>
  <c r="K234" i="3"/>
  <c r="L234" i="3"/>
  <c r="M234" i="3"/>
  <c r="N234" i="3"/>
  <c r="O234" i="3"/>
  <c r="P234" i="3"/>
  <c r="Q234" i="3"/>
  <c r="R234" i="3"/>
  <c r="S234" i="3"/>
  <c r="B235" i="3"/>
  <c r="C235" i="3"/>
  <c r="D235" i="3"/>
  <c r="E235" i="3"/>
  <c r="F235" i="3"/>
  <c r="G235" i="3"/>
  <c r="H235" i="3"/>
  <c r="I235" i="3"/>
  <c r="J235" i="3"/>
  <c r="K235" i="3"/>
  <c r="L235" i="3"/>
  <c r="M235" i="3"/>
  <c r="N235" i="3"/>
  <c r="O235" i="3"/>
  <c r="P235" i="3"/>
  <c r="Q235" i="3"/>
  <c r="R235" i="3"/>
  <c r="S235" i="3"/>
  <c r="B236" i="3"/>
  <c r="C236" i="3"/>
  <c r="D236" i="3"/>
  <c r="E236" i="3"/>
  <c r="F236" i="3"/>
  <c r="G236" i="3"/>
  <c r="H236" i="3"/>
  <c r="I236" i="3"/>
  <c r="J236" i="3"/>
  <c r="K236" i="3"/>
  <c r="L236" i="3"/>
  <c r="M236" i="3"/>
  <c r="N236" i="3"/>
  <c r="O236" i="3"/>
  <c r="P236" i="3"/>
  <c r="Q236" i="3"/>
  <c r="R236" i="3"/>
  <c r="S236" i="3"/>
  <c r="B237" i="3"/>
  <c r="C237" i="3"/>
  <c r="D237" i="3"/>
  <c r="E237" i="3"/>
  <c r="F237" i="3"/>
  <c r="G237" i="3"/>
  <c r="H237" i="3"/>
  <c r="I237" i="3"/>
  <c r="J237" i="3"/>
  <c r="K237" i="3"/>
  <c r="L237" i="3"/>
  <c r="M237" i="3"/>
  <c r="N237" i="3"/>
  <c r="O237" i="3"/>
  <c r="P237" i="3"/>
  <c r="Q237" i="3"/>
  <c r="R237" i="3"/>
  <c r="S237" i="3"/>
  <c r="B238" i="3"/>
  <c r="C238" i="3"/>
  <c r="D238" i="3"/>
  <c r="E238" i="3"/>
  <c r="F238" i="3"/>
  <c r="G238" i="3"/>
  <c r="H238" i="3"/>
  <c r="I238" i="3"/>
  <c r="J238" i="3"/>
  <c r="K238" i="3"/>
  <c r="L238" i="3"/>
  <c r="M238" i="3"/>
  <c r="N238" i="3"/>
  <c r="O238" i="3"/>
  <c r="P238" i="3"/>
  <c r="Q238" i="3"/>
  <c r="R238" i="3"/>
  <c r="S238" i="3"/>
  <c r="B239" i="3"/>
  <c r="C239" i="3"/>
  <c r="D239" i="3"/>
  <c r="E239" i="3"/>
  <c r="F239" i="3"/>
  <c r="G239" i="3"/>
  <c r="H239" i="3"/>
  <c r="I239" i="3"/>
  <c r="J239" i="3"/>
  <c r="K239" i="3"/>
  <c r="L239" i="3"/>
  <c r="M239" i="3"/>
  <c r="N239" i="3"/>
  <c r="O239" i="3"/>
  <c r="P239" i="3"/>
  <c r="Q239" i="3"/>
  <c r="R239" i="3"/>
  <c r="S239" i="3"/>
  <c r="B240" i="3"/>
  <c r="C240" i="3"/>
  <c r="D240" i="3"/>
  <c r="E240" i="3"/>
  <c r="F240" i="3"/>
  <c r="G240" i="3"/>
  <c r="H240" i="3"/>
  <c r="I240" i="3"/>
  <c r="J240" i="3"/>
  <c r="K240" i="3"/>
  <c r="L240" i="3"/>
  <c r="M240" i="3"/>
  <c r="N240" i="3"/>
  <c r="O240" i="3"/>
  <c r="P240" i="3"/>
  <c r="Q240" i="3"/>
  <c r="R240" i="3"/>
  <c r="S240" i="3"/>
  <c r="B241" i="3"/>
  <c r="C241" i="3"/>
  <c r="D241" i="3"/>
  <c r="E241" i="3"/>
  <c r="F241" i="3"/>
  <c r="G241" i="3"/>
  <c r="H241" i="3"/>
  <c r="I241" i="3"/>
  <c r="J241" i="3"/>
  <c r="K241" i="3"/>
  <c r="L241" i="3"/>
  <c r="M241" i="3"/>
  <c r="N241" i="3"/>
  <c r="O241" i="3"/>
  <c r="P241" i="3"/>
  <c r="Q241" i="3"/>
  <c r="R241" i="3"/>
  <c r="S241" i="3"/>
  <c r="B242" i="3"/>
  <c r="C242" i="3"/>
  <c r="D242" i="3"/>
  <c r="E242" i="3"/>
  <c r="F242" i="3"/>
  <c r="G242" i="3"/>
  <c r="H242" i="3"/>
  <c r="I242" i="3"/>
  <c r="J242" i="3"/>
  <c r="K242" i="3"/>
  <c r="L242" i="3"/>
  <c r="M242" i="3"/>
  <c r="N242" i="3"/>
  <c r="O242" i="3"/>
  <c r="P242" i="3"/>
  <c r="Q242" i="3"/>
  <c r="R242" i="3"/>
  <c r="S242" i="3"/>
  <c r="B243" i="3"/>
  <c r="C243" i="3"/>
  <c r="D243" i="3"/>
  <c r="E243" i="3"/>
  <c r="F243" i="3"/>
  <c r="G243" i="3"/>
  <c r="H243" i="3"/>
  <c r="I243" i="3"/>
  <c r="J243" i="3"/>
  <c r="K243" i="3"/>
  <c r="L243" i="3"/>
  <c r="M243" i="3"/>
  <c r="N243" i="3"/>
  <c r="O243" i="3"/>
  <c r="P243" i="3"/>
  <c r="Q243" i="3"/>
  <c r="R243" i="3"/>
  <c r="S243" i="3"/>
  <c r="B244" i="3"/>
  <c r="C244" i="3"/>
  <c r="D244" i="3"/>
  <c r="E244" i="3"/>
  <c r="F244" i="3"/>
  <c r="G244" i="3"/>
  <c r="H244" i="3"/>
  <c r="I244" i="3"/>
  <c r="J244" i="3"/>
  <c r="K244" i="3"/>
  <c r="L244" i="3"/>
  <c r="M244" i="3"/>
  <c r="N244" i="3"/>
  <c r="O244" i="3"/>
  <c r="P244" i="3"/>
  <c r="Q244" i="3"/>
  <c r="R244" i="3"/>
  <c r="S244" i="3"/>
  <c r="B245" i="3"/>
  <c r="C245" i="3"/>
  <c r="D245" i="3"/>
  <c r="E245" i="3"/>
  <c r="F245" i="3"/>
  <c r="G245" i="3"/>
  <c r="H245" i="3"/>
  <c r="I245" i="3"/>
  <c r="J245" i="3"/>
  <c r="K245" i="3"/>
  <c r="L245" i="3"/>
  <c r="M245" i="3"/>
  <c r="N245" i="3"/>
  <c r="O245" i="3"/>
  <c r="P245" i="3"/>
  <c r="Q245" i="3"/>
  <c r="R245" i="3"/>
  <c r="S245" i="3"/>
  <c r="B246" i="3"/>
  <c r="C246" i="3"/>
  <c r="D246" i="3"/>
  <c r="E246" i="3"/>
  <c r="F246" i="3"/>
  <c r="G246" i="3"/>
  <c r="H246" i="3"/>
  <c r="I246" i="3"/>
  <c r="J246" i="3"/>
  <c r="K246" i="3"/>
  <c r="L246" i="3"/>
  <c r="M246" i="3"/>
  <c r="N246" i="3"/>
  <c r="O246" i="3"/>
  <c r="P246" i="3"/>
  <c r="Q246" i="3"/>
  <c r="R246" i="3"/>
  <c r="S246" i="3"/>
  <c r="B247" i="3"/>
  <c r="C247" i="3"/>
  <c r="D247" i="3"/>
  <c r="E247" i="3"/>
  <c r="F247" i="3"/>
  <c r="G247" i="3"/>
  <c r="H247" i="3"/>
  <c r="I247" i="3"/>
  <c r="J247" i="3"/>
  <c r="K247" i="3"/>
  <c r="L247" i="3"/>
  <c r="M247" i="3"/>
  <c r="N247" i="3"/>
  <c r="O247" i="3"/>
  <c r="P247" i="3"/>
  <c r="Q247" i="3"/>
  <c r="R247" i="3"/>
  <c r="S247" i="3"/>
  <c r="B248" i="3"/>
  <c r="C248" i="3"/>
  <c r="D248" i="3"/>
  <c r="E248" i="3"/>
  <c r="F248" i="3"/>
  <c r="G248" i="3"/>
  <c r="H248" i="3"/>
  <c r="I248" i="3"/>
  <c r="J248" i="3"/>
  <c r="K248" i="3"/>
  <c r="L248" i="3"/>
  <c r="M248" i="3"/>
  <c r="N248" i="3"/>
  <c r="O248" i="3"/>
  <c r="P248" i="3"/>
  <c r="Q248" i="3"/>
  <c r="R248" i="3"/>
  <c r="S248" i="3"/>
  <c r="B249" i="3"/>
  <c r="C249" i="3"/>
  <c r="D249" i="3"/>
  <c r="E249" i="3"/>
  <c r="F249" i="3"/>
  <c r="G249" i="3"/>
  <c r="H249" i="3"/>
  <c r="I249" i="3"/>
  <c r="J249" i="3"/>
  <c r="K249" i="3"/>
  <c r="L249" i="3"/>
  <c r="M249" i="3"/>
  <c r="N249" i="3"/>
  <c r="O249" i="3"/>
  <c r="P249" i="3"/>
  <c r="Q249" i="3"/>
  <c r="R249" i="3"/>
  <c r="S249" i="3"/>
  <c r="B250" i="3"/>
  <c r="C250" i="3"/>
  <c r="D250" i="3"/>
  <c r="E250" i="3"/>
  <c r="F250" i="3"/>
  <c r="G250" i="3"/>
  <c r="H250" i="3"/>
  <c r="I250" i="3"/>
  <c r="J250" i="3"/>
  <c r="K250" i="3"/>
  <c r="L250" i="3"/>
  <c r="M250" i="3"/>
  <c r="N250" i="3"/>
  <c r="O250" i="3"/>
  <c r="P250" i="3"/>
  <c r="Q250" i="3"/>
  <c r="R250" i="3"/>
  <c r="S250" i="3"/>
  <c r="B251" i="3"/>
  <c r="C251" i="3"/>
  <c r="D251" i="3"/>
  <c r="E251" i="3"/>
  <c r="F251" i="3"/>
  <c r="G251" i="3"/>
  <c r="H251" i="3"/>
  <c r="I251" i="3"/>
  <c r="J251" i="3"/>
  <c r="K251" i="3"/>
  <c r="L251" i="3"/>
  <c r="M251" i="3"/>
  <c r="N251" i="3"/>
  <c r="O251" i="3"/>
  <c r="P251" i="3"/>
  <c r="Q251" i="3"/>
  <c r="R251" i="3"/>
  <c r="S251" i="3"/>
  <c r="B252" i="3"/>
  <c r="C252" i="3"/>
  <c r="D252" i="3"/>
  <c r="E252" i="3"/>
  <c r="F252" i="3"/>
  <c r="G252" i="3"/>
  <c r="H252" i="3"/>
  <c r="I252" i="3"/>
  <c r="J252" i="3"/>
  <c r="K252" i="3"/>
  <c r="L252" i="3"/>
  <c r="M252" i="3"/>
  <c r="N252" i="3"/>
  <c r="O252" i="3"/>
  <c r="P252" i="3"/>
  <c r="Q252" i="3"/>
  <c r="R252" i="3"/>
  <c r="S252" i="3"/>
  <c r="B253" i="3"/>
  <c r="C253" i="3"/>
  <c r="D253" i="3"/>
  <c r="E253" i="3"/>
  <c r="F253" i="3"/>
  <c r="G253" i="3"/>
  <c r="H253" i="3"/>
  <c r="I253" i="3"/>
  <c r="J253" i="3"/>
  <c r="K253" i="3"/>
  <c r="L253" i="3"/>
  <c r="M253" i="3"/>
  <c r="N253" i="3"/>
  <c r="O253" i="3"/>
  <c r="P253" i="3"/>
  <c r="Q253" i="3"/>
  <c r="R253" i="3"/>
  <c r="S253" i="3"/>
  <c r="B254" i="3"/>
  <c r="C254" i="3"/>
  <c r="D254" i="3"/>
  <c r="E254" i="3"/>
  <c r="F254" i="3"/>
  <c r="G254" i="3"/>
  <c r="H254" i="3"/>
  <c r="I254" i="3"/>
  <c r="J254" i="3"/>
  <c r="K254" i="3"/>
  <c r="L254" i="3"/>
  <c r="M254" i="3"/>
  <c r="N254" i="3"/>
  <c r="O254" i="3"/>
  <c r="P254" i="3"/>
  <c r="Q254" i="3"/>
  <c r="R254" i="3"/>
  <c r="S254" i="3"/>
  <c r="B255" i="3"/>
  <c r="C255" i="3"/>
  <c r="D255" i="3"/>
  <c r="E255" i="3"/>
  <c r="F255" i="3"/>
  <c r="G255" i="3"/>
  <c r="H255" i="3"/>
  <c r="I255" i="3"/>
  <c r="J255" i="3"/>
  <c r="K255" i="3"/>
  <c r="L255" i="3"/>
  <c r="M255" i="3"/>
  <c r="N255" i="3"/>
  <c r="O255" i="3"/>
  <c r="P255" i="3"/>
  <c r="Q255" i="3"/>
  <c r="R255" i="3"/>
  <c r="S255" i="3"/>
  <c r="B256" i="3"/>
  <c r="C256" i="3"/>
  <c r="D256" i="3"/>
  <c r="E256" i="3"/>
  <c r="F256" i="3"/>
  <c r="G256" i="3"/>
  <c r="H256" i="3"/>
  <c r="I256" i="3"/>
  <c r="J256" i="3"/>
  <c r="K256" i="3"/>
  <c r="L256" i="3"/>
  <c r="M256" i="3"/>
  <c r="N256" i="3"/>
  <c r="O256" i="3"/>
  <c r="P256" i="3"/>
  <c r="Q256" i="3"/>
  <c r="R256" i="3"/>
  <c r="S256" i="3"/>
  <c r="B257" i="3"/>
  <c r="C257" i="3"/>
  <c r="D257" i="3"/>
  <c r="E257" i="3"/>
  <c r="F257" i="3"/>
  <c r="G257" i="3"/>
  <c r="H257" i="3"/>
  <c r="I257" i="3"/>
  <c r="J257" i="3"/>
  <c r="K257" i="3"/>
  <c r="L257" i="3"/>
  <c r="M257" i="3"/>
  <c r="N257" i="3"/>
  <c r="O257" i="3"/>
  <c r="P257" i="3"/>
  <c r="Q257" i="3"/>
  <c r="R257" i="3"/>
  <c r="S257" i="3"/>
  <c r="B258" i="3"/>
  <c r="C258" i="3"/>
  <c r="D258" i="3"/>
  <c r="E258" i="3"/>
  <c r="F258" i="3"/>
  <c r="G258" i="3"/>
  <c r="H258" i="3"/>
  <c r="I258" i="3"/>
  <c r="J258" i="3"/>
  <c r="K258" i="3"/>
  <c r="L258" i="3"/>
  <c r="M258" i="3"/>
  <c r="N258" i="3"/>
  <c r="O258" i="3"/>
  <c r="P258" i="3"/>
  <c r="Q258" i="3"/>
  <c r="R258" i="3"/>
  <c r="S258" i="3"/>
  <c r="B259" i="3"/>
  <c r="C259" i="3"/>
  <c r="D259" i="3"/>
  <c r="E259" i="3"/>
  <c r="F259" i="3"/>
  <c r="G259" i="3"/>
  <c r="H259" i="3"/>
  <c r="I259" i="3"/>
  <c r="J259" i="3"/>
  <c r="K259" i="3"/>
  <c r="L259" i="3"/>
  <c r="M259" i="3"/>
  <c r="N259" i="3"/>
  <c r="O259" i="3"/>
  <c r="P259" i="3"/>
  <c r="Q259" i="3"/>
  <c r="R259" i="3"/>
  <c r="S259" i="3"/>
  <c r="B260" i="3"/>
  <c r="C260" i="3"/>
  <c r="D260" i="3"/>
  <c r="E260" i="3"/>
  <c r="F260" i="3"/>
  <c r="G260" i="3"/>
  <c r="H260" i="3"/>
  <c r="I260" i="3"/>
  <c r="J260" i="3"/>
  <c r="K260" i="3"/>
  <c r="L260" i="3"/>
  <c r="M260" i="3"/>
  <c r="N260" i="3"/>
  <c r="O260" i="3"/>
  <c r="P260" i="3"/>
  <c r="Q260" i="3"/>
  <c r="R260" i="3"/>
  <c r="S260" i="3"/>
  <c r="B261" i="3"/>
  <c r="C261" i="3"/>
  <c r="D261" i="3"/>
  <c r="E261" i="3"/>
  <c r="F261" i="3"/>
  <c r="G261" i="3"/>
  <c r="H261" i="3"/>
  <c r="I261" i="3"/>
  <c r="J261" i="3"/>
  <c r="K261" i="3"/>
  <c r="L261" i="3"/>
  <c r="M261" i="3"/>
  <c r="N261" i="3"/>
  <c r="O261" i="3"/>
  <c r="P261" i="3"/>
  <c r="Q261" i="3"/>
  <c r="R261" i="3"/>
  <c r="S261" i="3"/>
  <c r="B262" i="3"/>
  <c r="C262" i="3"/>
  <c r="D262" i="3"/>
  <c r="E262" i="3"/>
  <c r="F262" i="3"/>
  <c r="G262" i="3"/>
  <c r="H262" i="3"/>
  <c r="I262" i="3"/>
  <c r="J262" i="3"/>
  <c r="K262" i="3"/>
  <c r="L262" i="3"/>
  <c r="M262" i="3"/>
  <c r="N262" i="3"/>
  <c r="O262" i="3"/>
  <c r="P262" i="3"/>
  <c r="Q262" i="3"/>
  <c r="R262" i="3"/>
  <c r="S262" i="3"/>
  <c r="B263" i="3"/>
  <c r="C263" i="3"/>
  <c r="D263" i="3"/>
  <c r="E263" i="3"/>
  <c r="F263" i="3"/>
  <c r="G263" i="3"/>
  <c r="H263" i="3"/>
  <c r="I263" i="3"/>
  <c r="J263" i="3"/>
  <c r="K263" i="3"/>
  <c r="L263" i="3"/>
  <c r="M263" i="3"/>
  <c r="N263" i="3"/>
  <c r="O263" i="3"/>
  <c r="P263" i="3"/>
  <c r="Q263" i="3"/>
  <c r="R263" i="3"/>
  <c r="S263" i="3"/>
  <c r="B264" i="3"/>
  <c r="C264" i="3"/>
  <c r="D264" i="3"/>
  <c r="E264" i="3"/>
  <c r="F264" i="3"/>
  <c r="G264" i="3"/>
  <c r="H264" i="3"/>
  <c r="I264" i="3"/>
  <c r="J264" i="3"/>
  <c r="K264" i="3"/>
  <c r="L264" i="3"/>
  <c r="M264" i="3"/>
  <c r="N264" i="3"/>
  <c r="O264" i="3"/>
  <c r="P264" i="3"/>
  <c r="Q264" i="3"/>
  <c r="R264" i="3"/>
  <c r="S264" i="3"/>
  <c r="B265" i="3"/>
  <c r="C265" i="3"/>
  <c r="D265" i="3"/>
  <c r="E265" i="3"/>
  <c r="F265" i="3"/>
  <c r="G265" i="3"/>
  <c r="H265" i="3"/>
  <c r="I265" i="3"/>
  <c r="J265" i="3"/>
  <c r="K265" i="3"/>
  <c r="L265" i="3"/>
  <c r="M265" i="3"/>
  <c r="N265" i="3"/>
  <c r="O265" i="3"/>
  <c r="P265" i="3"/>
  <c r="Q265" i="3"/>
  <c r="R265" i="3"/>
  <c r="S265" i="3"/>
  <c r="B266" i="3"/>
  <c r="C266" i="3"/>
  <c r="D266" i="3"/>
  <c r="E266" i="3"/>
  <c r="F266" i="3"/>
  <c r="G266" i="3"/>
  <c r="H266" i="3"/>
  <c r="I266" i="3"/>
  <c r="J266" i="3"/>
  <c r="K266" i="3"/>
  <c r="L266" i="3"/>
  <c r="M266" i="3"/>
  <c r="N266" i="3"/>
  <c r="O266" i="3"/>
  <c r="P266" i="3"/>
  <c r="Q266" i="3"/>
  <c r="R266" i="3"/>
  <c r="S266" i="3"/>
  <c r="B267" i="3"/>
  <c r="C267" i="3"/>
  <c r="D267" i="3"/>
  <c r="E267" i="3"/>
  <c r="F267" i="3"/>
  <c r="G267" i="3"/>
  <c r="H267" i="3"/>
  <c r="I267" i="3"/>
  <c r="J267" i="3"/>
  <c r="K267" i="3"/>
  <c r="L267" i="3"/>
  <c r="M267" i="3"/>
  <c r="N267" i="3"/>
  <c r="O267" i="3"/>
  <c r="P267" i="3"/>
  <c r="Q267" i="3"/>
  <c r="R267" i="3"/>
  <c r="S267" i="3"/>
  <c r="B268" i="3"/>
  <c r="C268" i="3"/>
  <c r="D268" i="3"/>
  <c r="E268" i="3"/>
  <c r="F268" i="3"/>
  <c r="G268" i="3"/>
  <c r="H268" i="3"/>
  <c r="I268" i="3"/>
  <c r="J268" i="3"/>
  <c r="K268" i="3"/>
  <c r="L268" i="3"/>
  <c r="M268" i="3"/>
  <c r="N268" i="3"/>
  <c r="O268" i="3"/>
  <c r="P268" i="3"/>
  <c r="Q268" i="3"/>
  <c r="R268" i="3"/>
  <c r="S268" i="3"/>
  <c r="B269" i="3"/>
  <c r="C269" i="3"/>
  <c r="D269" i="3"/>
  <c r="E269" i="3"/>
  <c r="F269" i="3"/>
  <c r="G269" i="3"/>
  <c r="H269" i="3"/>
  <c r="I269" i="3"/>
  <c r="J269" i="3"/>
  <c r="K269" i="3"/>
  <c r="L269" i="3"/>
  <c r="M269" i="3"/>
  <c r="N269" i="3"/>
  <c r="O269" i="3"/>
  <c r="P269" i="3"/>
  <c r="Q269" i="3"/>
  <c r="R269" i="3"/>
  <c r="S269" i="3"/>
  <c r="B270" i="3"/>
  <c r="C270" i="3"/>
  <c r="D270" i="3"/>
  <c r="E270" i="3"/>
  <c r="F270" i="3"/>
  <c r="G270" i="3"/>
  <c r="H270" i="3"/>
  <c r="I270" i="3"/>
  <c r="J270" i="3"/>
  <c r="K270" i="3"/>
  <c r="L270" i="3"/>
  <c r="M270" i="3"/>
  <c r="N270" i="3"/>
  <c r="O270" i="3"/>
  <c r="P270" i="3"/>
  <c r="Q270" i="3"/>
  <c r="R270" i="3"/>
  <c r="S270" i="3"/>
  <c r="B271" i="3"/>
  <c r="C271" i="3"/>
  <c r="D271" i="3"/>
  <c r="E271" i="3"/>
  <c r="F271" i="3"/>
  <c r="G271" i="3"/>
  <c r="H271" i="3"/>
  <c r="I271" i="3"/>
  <c r="J271" i="3"/>
  <c r="K271" i="3"/>
  <c r="L271" i="3"/>
  <c r="M271" i="3"/>
  <c r="N271" i="3"/>
  <c r="O271" i="3"/>
  <c r="P271" i="3"/>
  <c r="Q271" i="3"/>
  <c r="R271" i="3"/>
  <c r="S271" i="3"/>
  <c r="B272" i="3"/>
  <c r="C272" i="3"/>
  <c r="D272" i="3"/>
  <c r="E272" i="3"/>
  <c r="F272" i="3"/>
  <c r="G272" i="3"/>
  <c r="H272" i="3"/>
  <c r="I272" i="3"/>
  <c r="J272" i="3"/>
  <c r="K272" i="3"/>
  <c r="L272" i="3"/>
  <c r="M272" i="3"/>
  <c r="N272" i="3"/>
  <c r="O272" i="3"/>
  <c r="P272" i="3"/>
  <c r="Q272" i="3"/>
  <c r="R272" i="3"/>
  <c r="S272" i="3"/>
  <c r="B273" i="3"/>
  <c r="C273" i="3"/>
  <c r="D273" i="3"/>
  <c r="E273" i="3"/>
  <c r="F273" i="3"/>
  <c r="G273" i="3"/>
  <c r="H273" i="3"/>
  <c r="I273" i="3"/>
  <c r="J273" i="3"/>
  <c r="K273" i="3"/>
  <c r="L273" i="3"/>
  <c r="M273" i="3"/>
  <c r="N273" i="3"/>
  <c r="O273" i="3"/>
  <c r="P273" i="3"/>
  <c r="Q273" i="3"/>
  <c r="R273" i="3"/>
  <c r="S273" i="3"/>
  <c r="B274" i="3"/>
  <c r="C274" i="3"/>
  <c r="D274" i="3"/>
  <c r="E274" i="3"/>
  <c r="F274" i="3"/>
  <c r="G274" i="3"/>
  <c r="H274" i="3"/>
  <c r="I274" i="3"/>
  <c r="J274" i="3"/>
  <c r="K274" i="3"/>
  <c r="L274" i="3"/>
  <c r="M274" i="3"/>
  <c r="N274" i="3"/>
  <c r="O274" i="3"/>
  <c r="P274" i="3"/>
  <c r="Q274" i="3"/>
  <c r="R274" i="3"/>
  <c r="S274" i="3"/>
  <c r="B275" i="3"/>
  <c r="C275" i="3"/>
  <c r="D275" i="3"/>
  <c r="E275" i="3"/>
  <c r="F275" i="3"/>
  <c r="G275" i="3"/>
  <c r="H275" i="3"/>
  <c r="I275" i="3"/>
  <c r="J275" i="3"/>
  <c r="K275" i="3"/>
  <c r="L275" i="3"/>
  <c r="M275" i="3"/>
  <c r="N275" i="3"/>
  <c r="O275" i="3"/>
  <c r="P275" i="3"/>
  <c r="Q275" i="3"/>
  <c r="R275" i="3"/>
  <c r="S275" i="3"/>
  <c r="B276" i="3"/>
  <c r="C276" i="3"/>
  <c r="D276" i="3"/>
  <c r="E276" i="3"/>
  <c r="F276" i="3"/>
  <c r="G276" i="3"/>
  <c r="H276" i="3"/>
  <c r="I276" i="3"/>
  <c r="J276" i="3"/>
  <c r="K276" i="3"/>
  <c r="L276" i="3"/>
  <c r="M276" i="3"/>
  <c r="N276" i="3"/>
  <c r="O276" i="3"/>
  <c r="P276" i="3"/>
  <c r="Q276" i="3"/>
  <c r="R276" i="3"/>
  <c r="S276" i="3"/>
  <c r="B277" i="3"/>
  <c r="C277" i="3"/>
  <c r="D277" i="3"/>
  <c r="E277" i="3"/>
  <c r="F277" i="3"/>
  <c r="G277" i="3"/>
  <c r="H277" i="3"/>
  <c r="I277" i="3"/>
  <c r="J277" i="3"/>
  <c r="K277" i="3"/>
  <c r="L277" i="3"/>
  <c r="M277" i="3"/>
  <c r="N277" i="3"/>
  <c r="O277" i="3"/>
  <c r="P277" i="3"/>
  <c r="Q277" i="3"/>
  <c r="R277" i="3"/>
  <c r="S277" i="3"/>
  <c r="B278" i="3"/>
  <c r="C278" i="3"/>
  <c r="D278" i="3"/>
  <c r="E278" i="3"/>
  <c r="F278" i="3"/>
  <c r="G278" i="3"/>
  <c r="H278" i="3"/>
  <c r="I278" i="3"/>
  <c r="J278" i="3"/>
  <c r="K278" i="3"/>
  <c r="L278" i="3"/>
  <c r="M278" i="3"/>
  <c r="N278" i="3"/>
  <c r="O278" i="3"/>
  <c r="P278" i="3"/>
  <c r="Q278" i="3"/>
  <c r="R278" i="3"/>
  <c r="S278" i="3"/>
  <c r="B279" i="3"/>
  <c r="C279" i="3"/>
  <c r="D279" i="3"/>
  <c r="E279" i="3"/>
  <c r="F279" i="3"/>
  <c r="G279" i="3"/>
  <c r="H279" i="3"/>
  <c r="I279" i="3"/>
  <c r="J279" i="3"/>
  <c r="K279" i="3"/>
  <c r="L279" i="3"/>
  <c r="M279" i="3"/>
  <c r="N279" i="3"/>
  <c r="O279" i="3"/>
  <c r="P279" i="3"/>
  <c r="Q279" i="3"/>
  <c r="R279" i="3"/>
  <c r="S279" i="3"/>
  <c r="B280" i="3"/>
  <c r="C280" i="3"/>
  <c r="D280" i="3"/>
  <c r="E280" i="3"/>
  <c r="F280" i="3"/>
  <c r="G280" i="3"/>
  <c r="H280" i="3"/>
  <c r="I280" i="3"/>
  <c r="J280" i="3"/>
  <c r="K280" i="3"/>
  <c r="L280" i="3"/>
  <c r="M280" i="3"/>
  <c r="N280" i="3"/>
  <c r="O280" i="3"/>
  <c r="P280" i="3"/>
  <c r="Q280" i="3"/>
  <c r="R280" i="3"/>
  <c r="S280" i="3"/>
  <c r="B281" i="3"/>
  <c r="C281" i="3"/>
  <c r="D281" i="3"/>
  <c r="E281" i="3"/>
  <c r="F281" i="3"/>
  <c r="G281" i="3"/>
  <c r="H281" i="3"/>
  <c r="I281" i="3"/>
  <c r="J281" i="3"/>
  <c r="K281" i="3"/>
  <c r="L281" i="3"/>
  <c r="M281" i="3"/>
  <c r="N281" i="3"/>
  <c r="O281" i="3"/>
  <c r="P281" i="3"/>
  <c r="Q281" i="3"/>
  <c r="R281" i="3"/>
  <c r="S281" i="3"/>
  <c r="B282" i="3"/>
  <c r="C282" i="3"/>
  <c r="D282" i="3"/>
  <c r="E282" i="3"/>
  <c r="F282" i="3"/>
  <c r="G282" i="3"/>
  <c r="H282" i="3"/>
  <c r="I282" i="3"/>
  <c r="J282" i="3"/>
  <c r="K282" i="3"/>
  <c r="L282" i="3"/>
  <c r="M282" i="3"/>
  <c r="N282" i="3"/>
  <c r="O282" i="3"/>
  <c r="P282" i="3"/>
  <c r="Q282" i="3"/>
  <c r="R282" i="3"/>
  <c r="S282" i="3"/>
  <c r="B283" i="3"/>
  <c r="C283" i="3"/>
  <c r="D283" i="3"/>
  <c r="E283" i="3"/>
  <c r="F283" i="3"/>
  <c r="G283" i="3"/>
  <c r="H283" i="3"/>
  <c r="I283" i="3"/>
  <c r="J283" i="3"/>
  <c r="K283" i="3"/>
  <c r="L283" i="3"/>
  <c r="M283" i="3"/>
  <c r="N283" i="3"/>
  <c r="O283" i="3"/>
  <c r="P283" i="3"/>
  <c r="Q283" i="3"/>
  <c r="R283" i="3"/>
  <c r="S283" i="3"/>
  <c r="B284" i="3"/>
  <c r="C284" i="3"/>
  <c r="D284" i="3"/>
  <c r="E284" i="3"/>
  <c r="F284" i="3"/>
  <c r="G284" i="3"/>
  <c r="H284" i="3"/>
  <c r="I284" i="3"/>
  <c r="J284" i="3"/>
  <c r="K284" i="3"/>
  <c r="L284" i="3"/>
  <c r="M284" i="3"/>
  <c r="N284" i="3"/>
  <c r="O284" i="3"/>
  <c r="P284" i="3"/>
  <c r="Q284" i="3"/>
  <c r="R284" i="3"/>
  <c r="S284" i="3"/>
  <c r="B285" i="3"/>
  <c r="C285" i="3"/>
  <c r="D285" i="3"/>
  <c r="E285" i="3"/>
  <c r="F285" i="3"/>
  <c r="G285" i="3"/>
  <c r="H285" i="3"/>
  <c r="I285" i="3"/>
  <c r="J285" i="3"/>
  <c r="K285" i="3"/>
  <c r="L285" i="3"/>
  <c r="M285" i="3"/>
  <c r="N285" i="3"/>
  <c r="O285" i="3"/>
  <c r="P285" i="3"/>
  <c r="Q285" i="3"/>
  <c r="R285" i="3"/>
  <c r="S285" i="3"/>
  <c r="B286" i="3"/>
  <c r="C286" i="3"/>
  <c r="D286" i="3"/>
  <c r="E286" i="3"/>
  <c r="F286" i="3"/>
  <c r="G286" i="3"/>
  <c r="H286" i="3"/>
  <c r="I286" i="3"/>
  <c r="J286" i="3"/>
  <c r="K286" i="3"/>
  <c r="L286" i="3"/>
  <c r="M286" i="3"/>
  <c r="N286" i="3"/>
  <c r="O286" i="3"/>
  <c r="P286" i="3"/>
  <c r="Q286" i="3"/>
  <c r="R286" i="3"/>
  <c r="S286" i="3"/>
  <c r="B287" i="3"/>
  <c r="C287" i="3"/>
  <c r="D287" i="3"/>
  <c r="E287" i="3"/>
  <c r="F287" i="3"/>
  <c r="G287" i="3"/>
  <c r="H287" i="3"/>
  <c r="I287" i="3"/>
  <c r="J287" i="3"/>
  <c r="K287" i="3"/>
  <c r="L287" i="3"/>
  <c r="M287" i="3"/>
  <c r="N287" i="3"/>
  <c r="O287" i="3"/>
  <c r="P287" i="3"/>
  <c r="Q287" i="3"/>
  <c r="R287" i="3"/>
  <c r="S287" i="3"/>
  <c r="B288" i="3"/>
  <c r="C288" i="3"/>
  <c r="D288" i="3"/>
  <c r="E288" i="3"/>
  <c r="F288" i="3"/>
  <c r="G288" i="3"/>
  <c r="H288" i="3"/>
  <c r="I288" i="3"/>
  <c r="J288" i="3"/>
  <c r="K288" i="3"/>
  <c r="L288" i="3"/>
  <c r="M288" i="3"/>
  <c r="N288" i="3"/>
  <c r="O288" i="3"/>
  <c r="P288" i="3"/>
  <c r="Q288" i="3"/>
  <c r="R288" i="3"/>
  <c r="S288" i="3"/>
  <c r="B289" i="3"/>
  <c r="C289" i="3"/>
  <c r="D289" i="3"/>
  <c r="E289" i="3"/>
  <c r="F289" i="3"/>
  <c r="G289" i="3"/>
  <c r="H289" i="3"/>
  <c r="I289" i="3"/>
  <c r="J289" i="3"/>
  <c r="K289" i="3"/>
  <c r="L289" i="3"/>
  <c r="M289" i="3"/>
  <c r="N289" i="3"/>
  <c r="O289" i="3"/>
  <c r="P289" i="3"/>
  <c r="Q289" i="3"/>
  <c r="R289" i="3"/>
  <c r="S289" i="3"/>
  <c r="B290" i="3"/>
  <c r="C290" i="3"/>
  <c r="D290" i="3"/>
  <c r="E290" i="3"/>
  <c r="F290" i="3"/>
  <c r="G290" i="3"/>
  <c r="H290" i="3"/>
  <c r="I290" i="3"/>
  <c r="J290" i="3"/>
  <c r="K290" i="3"/>
  <c r="L290" i="3"/>
  <c r="M290" i="3"/>
  <c r="N290" i="3"/>
  <c r="O290" i="3"/>
  <c r="P290" i="3"/>
  <c r="Q290" i="3"/>
  <c r="R290" i="3"/>
  <c r="S290" i="3"/>
  <c r="B291" i="3"/>
  <c r="C291" i="3"/>
  <c r="D291" i="3"/>
  <c r="E291" i="3"/>
  <c r="F291" i="3"/>
  <c r="G291" i="3"/>
  <c r="H291" i="3"/>
  <c r="I291" i="3"/>
  <c r="J291" i="3"/>
  <c r="K291" i="3"/>
  <c r="L291" i="3"/>
  <c r="M291" i="3"/>
  <c r="N291" i="3"/>
  <c r="O291" i="3"/>
  <c r="P291" i="3"/>
  <c r="Q291" i="3"/>
  <c r="R291" i="3"/>
  <c r="S291" i="3"/>
  <c r="B292" i="3"/>
  <c r="C292" i="3"/>
  <c r="D292" i="3"/>
  <c r="E292" i="3"/>
  <c r="F292" i="3"/>
  <c r="G292" i="3"/>
  <c r="H292" i="3"/>
  <c r="I292" i="3"/>
  <c r="J292" i="3"/>
  <c r="K292" i="3"/>
  <c r="L292" i="3"/>
  <c r="M292" i="3"/>
  <c r="N292" i="3"/>
  <c r="O292" i="3"/>
  <c r="P292" i="3"/>
  <c r="Q292" i="3"/>
  <c r="R292" i="3"/>
  <c r="S292" i="3"/>
  <c r="B293" i="3"/>
  <c r="C293" i="3"/>
  <c r="D293" i="3"/>
  <c r="E293" i="3"/>
  <c r="F293" i="3"/>
  <c r="G293" i="3"/>
  <c r="H293" i="3"/>
  <c r="I293" i="3"/>
  <c r="J293" i="3"/>
  <c r="K293" i="3"/>
  <c r="L293" i="3"/>
  <c r="M293" i="3"/>
  <c r="N293" i="3"/>
  <c r="O293" i="3"/>
  <c r="P293" i="3"/>
  <c r="Q293" i="3"/>
  <c r="R293" i="3"/>
  <c r="S293" i="3"/>
  <c r="B294" i="3"/>
  <c r="C294" i="3"/>
  <c r="D294" i="3"/>
  <c r="E294" i="3"/>
  <c r="F294" i="3"/>
  <c r="G294" i="3"/>
  <c r="H294" i="3"/>
  <c r="I294" i="3"/>
  <c r="J294" i="3"/>
  <c r="K294" i="3"/>
  <c r="L294" i="3"/>
  <c r="M294" i="3"/>
  <c r="N294" i="3"/>
  <c r="O294" i="3"/>
  <c r="P294" i="3"/>
  <c r="Q294" i="3"/>
  <c r="R294" i="3"/>
  <c r="S294" i="3"/>
  <c r="B295" i="3"/>
  <c r="C295" i="3"/>
  <c r="D295" i="3"/>
  <c r="E295" i="3"/>
  <c r="F295" i="3"/>
  <c r="G295" i="3"/>
  <c r="H295" i="3"/>
  <c r="I295" i="3"/>
  <c r="J295" i="3"/>
  <c r="K295" i="3"/>
  <c r="L295" i="3"/>
  <c r="M295" i="3"/>
  <c r="N295" i="3"/>
  <c r="O295" i="3"/>
  <c r="P295" i="3"/>
  <c r="Q295" i="3"/>
  <c r="R295" i="3"/>
  <c r="S295" i="3"/>
  <c r="B296" i="3"/>
  <c r="C296" i="3"/>
  <c r="D296" i="3"/>
  <c r="E296" i="3"/>
  <c r="F296" i="3"/>
  <c r="G296" i="3"/>
  <c r="H296" i="3"/>
  <c r="I296" i="3"/>
  <c r="J296" i="3"/>
  <c r="K296" i="3"/>
  <c r="L296" i="3"/>
  <c r="M296" i="3"/>
  <c r="N296" i="3"/>
  <c r="O296" i="3"/>
  <c r="P296" i="3"/>
  <c r="Q296" i="3"/>
  <c r="R296" i="3"/>
  <c r="S296" i="3"/>
  <c r="B297" i="3"/>
  <c r="C297" i="3"/>
  <c r="D297" i="3"/>
  <c r="E297" i="3"/>
  <c r="F297" i="3"/>
  <c r="G297" i="3"/>
  <c r="H297" i="3"/>
  <c r="I297" i="3"/>
  <c r="J297" i="3"/>
  <c r="K297" i="3"/>
  <c r="L297" i="3"/>
  <c r="M297" i="3"/>
  <c r="N297" i="3"/>
  <c r="O297" i="3"/>
  <c r="P297" i="3"/>
  <c r="Q297" i="3"/>
  <c r="R297" i="3"/>
  <c r="S297" i="3"/>
  <c r="B298" i="3"/>
  <c r="C298" i="3"/>
  <c r="D298" i="3"/>
  <c r="E298" i="3"/>
  <c r="F298" i="3"/>
  <c r="G298" i="3"/>
  <c r="H298" i="3"/>
  <c r="I298" i="3"/>
  <c r="J298" i="3"/>
  <c r="K298" i="3"/>
  <c r="L298" i="3"/>
  <c r="M298" i="3"/>
  <c r="N298" i="3"/>
  <c r="O298" i="3"/>
  <c r="P298" i="3"/>
  <c r="Q298" i="3"/>
  <c r="R298" i="3"/>
  <c r="S298" i="3"/>
  <c r="B299" i="3"/>
  <c r="C299" i="3"/>
  <c r="D299" i="3"/>
  <c r="E299" i="3"/>
  <c r="F299" i="3"/>
  <c r="G299" i="3"/>
  <c r="H299" i="3"/>
  <c r="I299" i="3"/>
  <c r="J299" i="3"/>
  <c r="K299" i="3"/>
  <c r="L299" i="3"/>
  <c r="M299" i="3"/>
  <c r="N299" i="3"/>
  <c r="O299" i="3"/>
  <c r="P299" i="3"/>
  <c r="Q299" i="3"/>
  <c r="R299" i="3"/>
  <c r="S299" i="3"/>
  <c r="B300" i="3"/>
  <c r="C300" i="3"/>
  <c r="D300" i="3"/>
  <c r="E300" i="3"/>
  <c r="F300" i="3"/>
  <c r="G300" i="3"/>
  <c r="H300" i="3"/>
  <c r="I300" i="3"/>
  <c r="J300" i="3"/>
  <c r="K300" i="3"/>
  <c r="L300" i="3"/>
  <c r="M300" i="3"/>
  <c r="N300" i="3"/>
  <c r="O300" i="3"/>
  <c r="P300" i="3"/>
  <c r="Q300" i="3"/>
  <c r="R300" i="3"/>
  <c r="S300" i="3"/>
  <c r="B301" i="3"/>
  <c r="C301" i="3"/>
  <c r="D301" i="3"/>
  <c r="E301" i="3"/>
  <c r="F301" i="3"/>
  <c r="G301" i="3"/>
  <c r="H301" i="3"/>
  <c r="I301" i="3"/>
  <c r="J301" i="3"/>
  <c r="K301" i="3"/>
  <c r="L301" i="3"/>
  <c r="M301" i="3"/>
  <c r="N301" i="3"/>
  <c r="O301" i="3"/>
  <c r="P301" i="3"/>
  <c r="Q301" i="3"/>
  <c r="R301" i="3"/>
  <c r="S301" i="3"/>
  <c r="B302" i="3"/>
  <c r="C302" i="3"/>
  <c r="D302" i="3"/>
  <c r="E302" i="3"/>
  <c r="F302" i="3"/>
  <c r="G302" i="3"/>
  <c r="H302" i="3"/>
  <c r="I302" i="3"/>
  <c r="J302" i="3"/>
  <c r="K302" i="3"/>
  <c r="L302" i="3"/>
  <c r="M302" i="3"/>
  <c r="N302" i="3"/>
  <c r="O302" i="3"/>
  <c r="P302" i="3"/>
  <c r="Q302" i="3"/>
  <c r="R302" i="3"/>
  <c r="S302" i="3"/>
  <c r="B303" i="3"/>
  <c r="C303" i="3"/>
  <c r="D303" i="3"/>
  <c r="E303" i="3"/>
  <c r="F303" i="3"/>
  <c r="G303" i="3"/>
  <c r="H303" i="3"/>
  <c r="I303" i="3"/>
  <c r="J303" i="3"/>
  <c r="K303" i="3"/>
  <c r="L303" i="3"/>
  <c r="M303" i="3"/>
  <c r="N303" i="3"/>
  <c r="O303" i="3"/>
  <c r="P303" i="3"/>
  <c r="Q303" i="3"/>
  <c r="R303" i="3"/>
  <c r="S303" i="3"/>
  <c r="B304" i="3"/>
  <c r="C304" i="3"/>
  <c r="D304" i="3"/>
  <c r="E304" i="3"/>
  <c r="F304" i="3"/>
  <c r="G304" i="3"/>
  <c r="H304" i="3"/>
  <c r="I304" i="3"/>
  <c r="J304" i="3"/>
  <c r="K304" i="3"/>
  <c r="L304" i="3"/>
  <c r="M304" i="3"/>
  <c r="N304" i="3"/>
  <c r="O304" i="3"/>
  <c r="P304" i="3"/>
  <c r="Q304" i="3"/>
  <c r="R304" i="3"/>
  <c r="S304" i="3"/>
  <c r="B305" i="3"/>
  <c r="C305" i="3"/>
  <c r="D305" i="3"/>
  <c r="E305" i="3"/>
  <c r="F305" i="3"/>
  <c r="G305" i="3"/>
  <c r="H305" i="3"/>
  <c r="I305" i="3"/>
  <c r="J305" i="3"/>
  <c r="K305" i="3"/>
  <c r="L305" i="3"/>
  <c r="M305" i="3"/>
  <c r="N305" i="3"/>
  <c r="O305" i="3"/>
  <c r="P305" i="3"/>
  <c r="Q305" i="3"/>
  <c r="R305" i="3"/>
  <c r="S305" i="3"/>
  <c r="B306" i="3"/>
  <c r="C306" i="3"/>
  <c r="D306" i="3"/>
  <c r="E306" i="3"/>
  <c r="F306" i="3"/>
  <c r="G306" i="3"/>
  <c r="H306" i="3"/>
  <c r="I306" i="3"/>
  <c r="J306" i="3"/>
  <c r="K306" i="3"/>
  <c r="L306" i="3"/>
  <c r="M306" i="3"/>
  <c r="N306" i="3"/>
  <c r="O306" i="3"/>
  <c r="P306" i="3"/>
  <c r="Q306" i="3"/>
  <c r="R306" i="3"/>
  <c r="S306" i="3"/>
  <c r="B307" i="3"/>
  <c r="C307" i="3"/>
  <c r="D307" i="3"/>
  <c r="E307" i="3"/>
  <c r="F307" i="3"/>
  <c r="G307" i="3"/>
  <c r="H307" i="3"/>
  <c r="I307" i="3"/>
  <c r="J307" i="3"/>
  <c r="K307" i="3"/>
  <c r="L307" i="3"/>
  <c r="M307" i="3"/>
  <c r="N307" i="3"/>
  <c r="O307" i="3"/>
  <c r="P307" i="3"/>
  <c r="Q307" i="3"/>
  <c r="R307" i="3"/>
  <c r="S307" i="3"/>
  <c r="B308" i="3"/>
  <c r="C308" i="3"/>
  <c r="D308" i="3"/>
  <c r="E308" i="3"/>
  <c r="F308" i="3"/>
  <c r="G308" i="3"/>
  <c r="H308" i="3"/>
  <c r="I308" i="3"/>
  <c r="J308" i="3"/>
  <c r="K308" i="3"/>
  <c r="L308" i="3"/>
  <c r="M308" i="3"/>
  <c r="N308" i="3"/>
  <c r="O308" i="3"/>
  <c r="P308" i="3"/>
  <c r="Q308" i="3"/>
  <c r="R308" i="3"/>
  <c r="S308" i="3"/>
  <c r="B309" i="3"/>
  <c r="C309" i="3"/>
  <c r="D309" i="3"/>
  <c r="E309" i="3"/>
  <c r="F309" i="3"/>
  <c r="G309" i="3"/>
  <c r="H309" i="3"/>
  <c r="I309" i="3"/>
  <c r="J309" i="3"/>
  <c r="K309" i="3"/>
  <c r="L309" i="3"/>
  <c r="M309" i="3"/>
  <c r="N309" i="3"/>
  <c r="O309" i="3"/>
  <c r="P309" i="3"/>
  <c r="Q309" i="3"/>
  <c r="R309" i="3"/>
  <c r="S309" i="3"/>
  <c r="B310" i="3"/>
  <c r="C310" i="3"/>
  <c r="D310" i="3"/>
  <c r="E310" i="3"/>
  <c r="F310" i="3"/>
  <c r="G310" i="3"/>
  <c r="H310" i="3"/>
  <c r="I310" i="3"/>
  <c r="J310" i="3"/>
  <c r="K310" i="3"/>
  <c r="L310" i="3"/>
  <c r="M310" i="3"/>
  <c r="N310" i="3"/>
  <c r="O310" i="3"/>
  <c r="P310" i="3"/>
  <c r="Q310" i="3"/>
  <c r="R310" i="3"/>
  <c r="S310" i="3"/>
  <c r="B311" i="3"/>
  <c r="C311" i="3"/>
  <c r="D311" i="3"/>
  <c r="E311" i="3"/>
  <c r="F311" i="3"/>
  <c r="G311" i="3"/>
  <c r="H311" i="3"/>
  <c r="I311" i="3"/>
  <c r="J311" i="3"/>
  <c r="K311" i="3"/>
  <c r="L311" i="3"/>
  <c r="M311" i="3"/>
  <c r="N311" i="3"/>
  <c r="O311" i="3"/>
  <c r="P311" i="3"/>
  <c r="Q311" i="3"/>
  <c r="R311" i="3"/>
  <c r="S311" i="3"/>
  <c r="B312" i="3"/>
  <c r="C312" i="3"/>
  <c r="D312" i="3"/>
  <c r="E312" i="3"/>
  <c r="F312" i="3"/>
  <c r="G312" i="3"/>
  <c r="H312" i="3"/>
  <c r="I312" i="3"/>
  <c r="J312" i="3"/>
  <c r="K312" i="3"/>
  <c r="L312" i="3"/>
  <c r="M312" i="3"/>
  <c r="N312" i="3"/>
  <c r="O312" i="3"/>
  <c r="P312" i="3"/>
  <c r="Q312" i="3"/>
  <c r="R312" i="3"/>
  <c r="S312" i="3"/>
  <c r="B313" i="3"/>
  <c r="C313" i="3"/>
  <c r="D313" i="3"/>
  <c r="E313" i="3"/>
  <c r="F313" i="3"/>
  <c r="G313" i="3"/>
  <c r="H313" i="3"/>
  <c r="I313" i="3"/>
  <c r="J313" i="3"/>
  <c r="K313" i="3"/>
  <c r="L313" i="3"/>
  <c r="M313" i="3"/>
  <c r="N313" i="3"/>
  <c r="O313" i="3"/>
  <c r="P313" i="3"/>
  <c r="Q313" i="3"/>
  <c r="R313" i="3"/>
  <c r="S313" i="3"/>
  <c r="B314" i="3"/>
  <c r="C314" i="3"/>
  <c r="D314" i="3"/>
  <c r="E314" i="3"/>
  <c r="F314" i="3"/>
  <c r="G314" i="3"/>
  <c r="H314" i="3"/>
  <c r="I314" i="3"/>
  <c r="J314" i="3"/>
  <c r="K314" i="3"/>
  <c r="L314" i="3"/>
  <c r="M314" i="3"/>
  <c r="N314" i="3"/>
  <c r="O314" i="3"/>
  <c r="P314" i="3"/>
  <c r="Q314" i="3"/>
  <c r="R314" i="3"/>
  <c r="S314" i="3"/>
  <c r="B315" i="3"/>
  <c r="C315" i="3"/>
  <c r="D315" i="3"/>
  <c r="E315" i="3"/>
  <c r="F315" i="3"/>
  <c r="G315" i="3"/>
  <c r="H315" i="3"/>
  <c r="I315" i="3"/>
  <c r="J315" i="3"/>
  <c r="K315" i="3"/>
  <c r="L315" i="3"/>
  <c r="M315" i="3"/>
  <c r="N315" i="3"/>
  <c r="O315" i="3"/>
  <c r="P315" i="3"/>
  <c r="Q315" i="3"/>
  <c r="R315" i="3"/>
  <c r="S315" i="3"/>
  <c r="B316" i="3"/>
  <c r="C316" i="3"/>
  <c r="D316" i="3"/>
  <c r="E316" i="3"/>
  <c r="F316" i="3"/>
  <c r="G316" i="3"/>
  <c r="H316" i="3"/>
  <c r="I316" i="3"/>
  <c r="J316" i="3"/>
  <c r="K316" i="3"/>
  <c r="L316" i="3"/>
  <c r="M316" i="3"/>
  <c r="N316" i="3"/>
  <c r="O316" i="3"/>
  <c r="P316" i="3"/>
  <c r="Q316" i="3"/>
  <c r="R316" i="3"/>
  <c r="S316" i="3"/>
  <c r="B317" i="3"/>
  <c r="C317" i="3"/>
  <c r="D317" i="3"/>
  <c r="E317" i="3"/>
  <c r="F317" i="3"/>
  <c r="G317" i="3"/>
  <c r="H317" i="3"/>
  <c r="I317" i="3"/>
  <c r="J317" i="3"/>
  <c r="K317" i="3"/>
  <c r="L317" i="3"/>
  <c r="M317" i="3"/>
  <c r="N317" i="3"/>
  <c r="O317" i="3"/>
  <c r="P317" i="3"/>
  <c r="Q317" i="3"/>
  <c r="R317" i="3"/>
  <c r="S317" i="3"/>
  <c r="B318" i="3"/>
  <c r="C318" i="3"/>
  <c r="D318" i="3"/>
  <c r="E318" i="3"/>
  <c r="F318" i="3"/>
  <c r="G318" i="3"/>
  <c r="H318" i="3"/>
  <c r="I318" i="3"/>
  <c r="J318" i="3"/>
  <c r="K318" i="3"/>
  <c r="L318" i="3"/>
  <c r="M318" i="3"/>
  <c r="N318" i="3"/>
  <c r="O318" i="3"/>
  <c r="P318" i="3"/>
  <c r="Q318" i="3"/>
  <c r="R318" i="3"/>
  <c r="S318" i="3"/>
  <c r="B319" i="3"/>
  <c r="C319" i="3"/>
  <c r="D319" i="3"/>
  <c r="E319" i="3"/>
  <c r="F319" i="3"/>
  <c r="G319" i="3"/>
  <c r="H319" i="3"/>
  <c r="I319" i="3"/>
  <c r="J319" i="3"/>
  <c r="K319" i="3"/>
  <c r="L319" i="3"/>
  <c r="M319" i="3"/>
  <c r="N319" i="3"/>
  <c r="O319" i="3"/>
  <c r="P319" i="3"/>
  <c r="Q319" i="3"/>
  <c r="R319" i="3"/>
  <c r="S319" i="3"/>
  <c r="B320" i="3"/>
  <c r="C320" i="3"/>
  <c r="D320" i="3"/>
  <c r="E320" i="3"/>
  <c r="F320" i="3"/>
  <c r="G320" i="3"/>
  <c r="H320" i="3"/>
  <c r="I320" i="3"/>
  <c r="J320" i="3"/>
  <c r="K320" i="3"/>
  <c r="L320" i="3"/>
  <c r="M320" i="3"/>
  <c r="N320" i="3"/>
  <c r="O320" i="3"/>
  <c r="P320" i="3"/>
  <c r="Q320" i="3"/>
  <c r="R320" i="3"/>
  <c r="S320" i="3"/>
  <c r="B321" i="3"/>
  <c r="C321" i="3"/>
  <c r="D321" i="3"/>
  <c r="E321" i="3"/>
  <c r="F321" i="3"/>
  <c r="G321" i="3"/>
  <c r="H321" i="3"/>
  <c r="I321" i="3"/>
  <c r="J321" i="3"/>
  <c r="K321" i="3"/>
  <c r="L321" i="3"/>
  <c r="M321" i="3"/>
  <c r="N321" i="3"/>
  <c r="O321" i="3"/>
  <c r="P321" i="3"/>
  <c r="Q321" i="3"/>
  <c r="R321" i="3"/>
  <c r="S321" i="3"/>
  <c r="B322" i="3"/>
  <c r="C322" i="3"/>
  <c r="D322" i="3"/>
  <c r="E322" i="3"/>
  <c r="F322" i="3"/>
  <c r="G322" i="3"/>
  <c r="H322" i="3"/>
  <c r="I322" i="3"/>
  <c r="J322" i="3"/>
  <c r="K322" i="3"/>
  <c r="L322" i="3"/>
  <c r="M322" i="3"/>
  <c r="N322" i="3"/>
  <c r="O322" i="3"/>
  <c r="P322" i="3"/>
  <c r="Q322" i="3"/>
  <c r="R322" i="3"/>
  <c r="S322" i="3"/>
  <c r="B323" i="3"/>
  <c r="C323" i="3"/>
  <c r="D323" i="3"/>
  <c r="E323" i="3"/>
  <c r="F323" i="3"/>
  <c r="G323" i="3"/>
  <c r="H323" i="3"/>
  <c r="I323" i="3"/>
  <c r="J323" i="3"/>
  <c r="K323" i="3"/>
  <c r="L323" i="3"/>
  <c r="M323" i="3"/>
  <c r="N323" i="3"/>
  <c r="O323" i="3"/>
  <c r="P323" i="3"/>
  <c r="Q323" i="3"/>
  <c r="R323" i="3"/>
  <c r="S323" i="3"/>
  <c r="B324" i="3"/>
  <c r="C324" i="3"/>
  <c r="D324" i="3"/>
  <c r="E324" i="3"/>
  <c r="F324" i="3"/>
  <c r="G324" i="3"/>
  <c r="H324" i="3"/>
  <c r="I324" i="3"/>
  <c r="J324" i="3"/>
  <c r="K324" i="3"/>
  <c r="L324" i="3"/>
  <c r="M324" i="3"/>
  <c r="N324" i="3"/>
  <c r="O324" i="3"/>
  <c r="P324" i="3"/>
  <c r="Q324" i="3"/>
  <c r="R324" i="3"/>
  <c r="S324" i="3"/>
  <c r="B325" i="3"/>
  <c r="C325" i="3"/>
  <c r="D325" i="3"/>
  <c r="E325" i="3"/>
  <c r="F325" i="3"/>
  <c r="G325" i="3"/>
  <c r="H325" i="3"/>
  <c r="I325" i="3"/>
  <c r="J325" i="3"/>
  <c r="K325" i="3"/>
  <c r="L325" i="3"/>
  <c r="M325" i="3"/>
  <c r="N325" i="3"/>
  <c r="O325" i="3"/>
  <c r="P325" i="3"/>
  <c r="Q325" i="3"/>
  <c r="R325" i="3"/>
  <c r="S325" i="3"/>
  <c r="B326" i="3"/>
  <c r="C326" i="3"/>
  <c r="D326" i="3"/>
  <c r="E326" i="3"/>
  <c r="F326" i="3"/>
  <c r="G326" i="3"/>
  <c r="H326" i="3"/>
  <c r="I326" i="3"/>
  <c r="J326" i="3"/>
  <c r="K326" i="3"/>
  <c r="L326" i="3"/>
  <c r="M326" i="3"/>
  <c r="N326" i="3"/>
  <c r="O326" i="3"/>
  <c r="P326" i="3"/>
  <c r="Q326" i="3"/>
  <c r="R326" i="3"/>
  <c r="S326" i="3"/>
  <c r="B327" i="3"/>
  <c r="C327" i="3"/>
  <c r="D327" i="3"/>
  <c r="E327" i="3"/>
  <c r="F327" i="3"/>
  <c r="G327" i="3"/>
  <c r="H327" i="3"/>
  <c r="I327" i="3"/>
  <c r="J327" i="3"/>
  <c r="K327" i="3"/>
  <c r="L327" i="3"/>
  <c r="M327" i="3"/>
  <c r="N327" i="3"/>
  <c r="O327" i="3"/>
  <c r="P327" i="3"/>
  <c r="Q327" i="3"/>
  <c r="R327" i="3"/>
  <c r="S327" i="3"/>
  <c r="B328" i="3"/>
  <c r="C328" i="3"/>
  <c r="D328" i="3"/>
  <c r="E328" i="3"/>
  <c r="F328" i="3"/>
  <c r="G328" i="3"/>
  <c r="H328" i="3"/>
  <c r="I328" i="3"/>
  <c r="J328" i="3"/>
  <c r="K328" i="3"/>
  <c r="L328" i="3"/>
  <c r="M328" i="3"/>
  <c r="N328" i="3"/>
  <c r="O328" i="3"/>
  <c r="P328" i="3"/>
  <c r="Q328" i="3"/>
  <c r="R328" i="3"/>
  <c r="S328" i="3"/>
  <c r="B329" i="3"/>
  <c r="C329" i="3"/>
  <c r="D329" i="3"/>
  <c r="E329" i="3"/>
  <c r="F329" i="3"/>
  <c r="G329" i="3"/>
  <c r="H329" i="3"/>
  <c r="I329" i="3"/>
  <c r="J329" i="3"/>
  <c r="K329" i="3"/>
  <c r="L329" i="3"/>
  <c r="M329" i="3"/>
  <c r="N329" i="3"/>
  <c r="O329" i="3"/>
  <c r="P329" i="3"/>
  <c r="Q329" i="3"/>
  <c r="R329" i="3"/>
  <c r="S329" i="3"/>
  <c r="B330" i="3"/>
  <c r="C330" i="3"/>
  <c r="D330" i="3"/>
  <c r="E330" i="3"/>
  <c r="F330" i="3"/>
  <c r="G330" i="3"/>
  <c r="H330" i="3"/>
  <c r="I330" i="3"/>
  <c r="J330" i="3"/>
  <c r="K330" i="3"/>
  <c r="L330" i="3"/>
  <c r="M330" i="3"/>
  <c r="N330" i="3"/>
  <c r="O330" i="3"/>
  <c r="P330" i="3"/>
  <c r="Q330" i="3"/>
  <c r="R330" i="3"/>
  <c r="S330" i="3"/>
  <c r="B331" i="3"/>
  <c r="C331" i="3"/>
  <c r="D331" i="3"/>
  <c r="E331" i="3"/>
  <c r="F331" i="3"/>
  <c r="G331" i="3"/>
  <c r="H331" i="3"/>
  <c r="I331" i="3"/>
  <c r="J331" i="3"/>
  <c r="K331" i="3"/>
  <c r="L331" i="3"/>
  <c r="M331" i="3"/>
  <c r="N331" i="3"/>
  <c r="O331" i="3"/>
  <c r="P331" i="3"/>
  <c r="Q331" i="3"/>
  <c r="R331" i="3"/>
  <c r="S331" i="3"/>
  <c r="B332" i="3"/>
  <c r="C332" i="3"/>
  <c r="D332" i="3"/>
  <c r="E332" i="3"/>
  <c r="F332" i="3"/>
  <c r="G332" i="3"/>
  <c r="H332" i="3"/>
  <c r="I332" i="3"/>
  <c r="J332" i="3"/>
  <c r="K332" i="3"/>
  <c r="L332" i="3"/>
  <c r="M332" i="3"/>
  <c r="N332" i="3"/>
  <c r="O332" i="3"/>
  <c r="P332" i="3"/>
  <c r="Q332" i="3"/>
  <c r="R332" i="3"/>
  <c r="S332" i="3"/>
  <c r="B333" i="3"/>
  <c r="C333" i="3"/>
  <c r="D333" i="3"/>
  <c r="E333" i="3"/>
  <c r="F333" i="3"/>
  <c r="G333" i="3"/>
  <c r="H333" i="3"/>
  <c r="I333" i="3"/>
  <c r="J333" i="3"/>
  <c r="K333" i="3"/>
  <c r="L333" i="3"/>
  <c r="M333" i="3"/>
  <c r="N333" i="3"/>
  <c r="O333" i="3"/>
  <c r="P333" i="3"/>
  <c r="Q333" i="3"/>
  <c r="R333" i="3"/>
  <c r="S333" i="3"/>
  <c r="H3" i="1" l="1"/>
  <c r="L3" i="1" s="1"/>
  <c r="H4" i="1"/>
  <c r="L4" i="1" s="1"/>
  <c r="H5" i="1"/>
  <c r="L5" i="1" s="1"/>
  <c r="H6" i="1"/>
  <c r="L6" i="1" s="1"/>
  <c r="H7" i="1"/>
  <c r="L7" i="1" s="1"/>
  <c r="H8" i="1"/>
  <c r="L8" i="1" s="1"/>
  <c r="H9" i="1"/>
  <c r="L9" i="1" s="1"/>
  <c r="H10" i="1"/>
  <c r="L10" i="1" s="1"/>
  <c r="H11" i="1"/>
  <c r="L11" i="1" s="1"/>
  <c r="H12" i="1"/>
  <c r="L12" i="1" s="1"/>
  <c r="H13" i="1"/>
  <c r="L13" i="1" s="1"/>
  <c r="H14" i="1"/>
  <c r="L14" i="1" s="1"/>
  <c r="H15" i="1"/>
  <c r="L15" i="1" s="1"/>
  <c r="H16" i="1"/>
  <c r="L16" i="1" s="1"/>
  <c r="H17" i="1"/>
  <c r="L17" i="1" s="1"/>
  <c r="H18" i="1"/>
  <c r="L18" i="1" s="1"/>
  <c r="H19" i="1"/>
  <c r="L19" i="1" s="1"/>
  <c r="H20" i="1"/>
  <c r="L20" i="1" s="1"/>
  <c r="H21" i="1"/>
  <c r="L21" i="1" s="1"/>
  <c r="H22" i="1"/>
  <c r="L22" i="1" s="1"/>
  <c r="H23" i="1"/>
  <c r="L23" i="1" s="1"/>
  <c r="H24" i="1"/>
  <c r="L24" i="1" s="1"/>
  <c r="H25" i="1"/>
  <c r="L25" i="1" s="1"/>
  <c r="H26" i="1"/>
  <c r="H27" i="1"/>
  <c r="L27" i="1" s="1"/>
  <c r="H28" i="1"/>
  <c r="L28" i="1" s="1"/>
  <c r="H29" i="1"/>
  <c r="L29" i="1" s="1"/>
  <c r="H30" i="1"/>
  <c r="L30" i="1" s="1"/>
  <c r="H31" i="1"/>
  <c r="L31" i="1" s="1"/>
  <c r="H32" i="1"/>
  <c r="L32" i="1" s="1"/>
  <c r="H33" i="1"/>
  <c r="L33" i="1" s="1"/>
  <c r="H34" i="1"/>
  <c r="H35" i="1"/>
  <c r="L35" i="1" s="1"/>
  <c r="H36" i="1"/>
  <c r="L36" i="1" s="1"/>
  <c r="H37" i="1"/>
  <c r="L37" i="1" s="1"/>
  <c r="H38" i="1"/>
  <c r="L38" i="1" s="1"/>
  <c r="H39" i="1"/>
  <c r="L39" i="1" s="1"/>
  <c r="H40" i="1"/>
  <c r="L40" i="1" s="1"/>
  <c r="H41" i="1"/>
  <c r="L41" i="1" s="1"/>
  <c r="H42" i="1"/>
  <c r="L42" i="1" s="1"/>
  <c r="H43" i="1"/>
  <c r="L43" i="1" s="1"/>
  <c r="H44" i="1"/>
  <c r="L44" i="1" s="1"/>
  <c r="H45" i="1"/>
  <c r="L45" i="1" s="1"/>
  <c r="H46" i="1"/>
  <c r="L46" i="1" s="1"/>
  <c r="H47" i="1"/>
  <c r="L47" i="1" s="1"/>
  <c r="H48" i="1"/>
  <c r="L48" i="1" s="1"/>
  <c r="H49" i="1"/>
  <c r="L49" i="1" s="1"/>
  <c r="H50" i="1"/>
  <c r="H51" i="1"/>
  <c r="L51" i="1" s="1"/>
  <c r="H52" i="1"/>
  <c r="L52" i="1" s="1"/>
  <c r="H53" i="1"/>
  <c r="L53" i="1" s="1"/>
  <c r="H54" i="1"/>
  <c r="L54" i="1" s="1"/>
  <c r="H55" i="1"/>
  <c r="L55" i="1" s="1"/>
  <c r="H56" i="1"/>
  <c r="L56" i="1" s="1"/>
  <c r="H57" i="1"/>
  <c r="L57" i="1" s="1"/>
  <c r="H58" i="1"/>
  <c r="H59" i="1"/>
  <c r="L59" i="1" s="1"/>
  <c r="H60" i="1"/>
  <c r="L60" i="1" s="1"/>
  <c r="H61" i="1"/>
  <c r="L61" i="1" s="1"/>
  <c r="H62" i="1"/>
  <c r="L62" i="1" s="1"/>
  <c r="H63" i="1"/>
  <c r="L63" i="1" s="1"/>
  <c r="H64" i="1"/>
  <c r="L64" i="1" s="1"/>
  <c r="H65" i="1"/>
  <c r="L65" i="1" s="1"/>
  <c r="H66" i="1"/>
  <c r="L66" i="1" s="1"/>
  <c r="H67" i="1"/>
  <c r="L67" i="1" s="1"/>
  <c r="H68" i="1"/>
  <c r="L68" i="1" s="1"/>
  <c r="H69" i="1"/>
  <c r="L69" i="1" s="1"/>
  <c r="H70" i="1"/>
  <c r="L70" i="1" s="1"/>
  <c r="H71" i="1"/>
  <c r="L71" i="1" s="1"/>
  <c r="H72" i="1"/>
  <c r="L72" i="1" s="1"/>
  <c r="H73" i="1"/>
  <c r="L73" i="1" s="1"/>
  <c r="H74" i="1"/>
  <c r="L74" i="1" s="1"/>
  <c r="H75" i="1"/>
  <c r="L75" i="1" s="1"/>
  <c r="H76" i="1"/>
  <c r="L76" i="1" s="1"/>
  <c r="H77" i="1"/>
  <c r="L77" i="1" s="1"/>
  <c r="H78" i="1"/>
  <c r="L78" i="1" s="1"/>
  <c r="H79" i="1"/>
  <c r="L79" i="1" s="1"/>
  <c r="H80" i="1"/>
  <c r="L80" i="1" s="1"/>
  <c r="H81" i="1"/>
  <c r="L81" i="1" s="1"/>
  <c r="H82" i="1"/>
  <c r="L82" i="1" s="1"/>
  <c r="H83" i="1"/>
  <c r="L83" i="1" s="1"/>
  <c r="H84" i="1"/>
  <c r="L84" i="1" s="1"/>
  <c r="H85" i="1"/>
  <c r="L85" i="1" s="1"/>
  <c r="H86" i="1"/>
  <c r="L86" i="1" s="1"/>
  <c r="H87" i="1"/>
  <c r="L87" i="1" s="1"/>
  <c r="H88" i="1"/>
  <c r="L88" i="1" s="1"/>
  <c r="H89" i="1"/>
  <c r="L89" i="1" s="1"/>
  <c r="H90" i="1"/>
  <c r="L90" i="1" s="1"/>
  <c r="H91" i="1"/>
  <c r="L91" i="1" s="1"/>
  <c r="H92" i="1"/>
  <c r="L92" i="1" s="1"/>
  <c r="H93" i="1"/>
  <c r="L93" i="1" s="1"/>
  <c r="H94" i="1"/>
  <c r="L94" i="1" s="1"/>
  <c r="H95" i="1"/>
  <c r="L95" i="1" s="1"/>
  <c r="H96" i="1"/>
  <c r="L96" i="1" s="1"/>
  <c r="H97" i="1"/>
  <c r="L97" i="1" s="1"/>
  <c r="H98" i="1"/>
  <c r="L98" i="1" s="1"/>
  <c r="H99" i="1"/>
  <c r="L99" i="1" s="1"/>
  <c r="H100" i="1"/>
  <c r="L100" i="1" s="1"/>
  <c r="H101" i="1"/>
  <c r="L101" i="1" s="1"/>
  <c r="H102" i="1"/>
  <c r="L102" i="1" s="1"/>
  <c r="H103" i="1"/>
  <c r="L103" i="1" s="1"/>
  <c r="H104" i="1"/>
  <c r="L104" i="1" s="1"/>
  <c r="H105" i="1"/>
  <c r="L105" i="1" s="1"/>
  <c r="H106" i="1"/>
  <c r="L106" i="1" s="1"/>
  <c r="H107" i="1"/>
  <c r="L107" i="1" s="1"/>
  <c r="H108" i="1"/>
  <c r="L108" i="1" s="1"/>
  <c r="H109" i="1"/>
  <c r="L109" i="1" s="1"/>
  <c r="H110" i="1"/>
  <c r="L110" i="1" s="1"/>
  <c r="H111" i="1"/>
  <c r="L111" i="1" s="1"/>
  <c r="H112" i="1"/>
  <c r="L112" i="1" s="1"/>
  <c r="H113" i="1"/>
  <c r="L113" i="1" s="1"/>
  <c r="H114" i="1"/>
  <c r="L114" i="1" s="1"/>
  <c r="H115" i="1"/>
  <c r="L115" i="1" s="1"/>
  <c r="H116" i="1"/>
  <c r="L116" i="1" s="1"/>
  <c r="H117" i="1"/>
  <c r="L117" i="1" s="1"/>
  <c r="H118" i="1"/>
  <c r="L118" i="1" s="1"/>
  <c r="H119" i="1"/>
  <c r="L119" i="1" s="1"/>
  <c r="H120" i="1"/>
  <c r="L120" i="1" s="1"/>
  <c r="H121" i="1"/>
  <c r="L121" i="1" s="1"/>
  <c r="H122" i="1"/>
  <c r="L122" i="1" s="1"/>
  <c r="H123" i="1"/>
  <c r="L123" i="1" s="1"/>
  <c r="H124" i="1"/>
  <c r="L124" i="1" s="1"/>
  <c r="H125" i="1"/>
  <c r="L125" i="1" s="1"/>
  <c r="H126" i="1"/>
  <c r="L126" i="1" s="1"/>
  <c r="H127" i="1"/>
  <c r="L127" i="1" s="1"/>
  <c r="H128" i="1"/>
  <c r="L128" i="1" s="1"/>
  <c r="H129" i="1"/>
  <c r="L129" i="1" s="1"/>
  <c r="H130" i="1"/>
  <c r="L130" i="1" s="1"/>
  <c r="H131" i="1"/>
  <c r="L131" i="1" s="1"/>
  <c r="H132" i="1"/>
  <c r="L132" i="1" s="1"/>
  <c r="H133" i="1"/>
  <c r="L133" i="1" s="1"/>
  <c r="H134" i="1"/>
  <c r="L134" i="1" s="1"/>
  <c r="H135" i="1"/>
  <c r="L135" i="1" s="1"/>
  <c r="H136" i="1"/>
  <c r="L136" i="1" s="1"/>
  <c r="H137" i="1"/>
  <c r="L137" i="1" s="1"/>
  <c r="H138" i="1"/>
  <c r="L138" i="1" s="1"/>
  <c r="H139" i="1"/>
  <c r="L139" i="1" s="1"/>
  <c r="H140" i="1"/>
  <c r="L140" i="1" s="1"/>
  <c r="H141" i="1"/>
  <c r="L141" i="1" s="1"/>
  <c r="H142" i="1"/>
  <c r="L142" i="1" s="1"/>
  <c r="H143" i="1"/>
  <c r="L143" i="1" s="1"/>
  <c r="H144" i="1"/>
  <c r="L144" i="1" s="1"/>
  <c r="H145" i="1"/>
  <c r="L145" i="1" s="1"/>
  <c r="H146" i="1"/>
  <c r="H147" i="1"/>
  <c r="L147" i="1" s="1"/>
  <c r="H148" i="1"/>
  <c r="L148" i="1" s="1"/>
  <c r="H149" i="1"/>
  <c r="L149" i="1" s="1"/>
  <c r="H150" i="1"/>
  <c r="L150" i="1" s="1"/>
  <c r="H151" i="1"/>
  <c r="L151" i="1" s="1"/>
  <c r="H152" i="1"/>
  <c r="L152" i="1" s="1"/>
  <c r="H153" i="1"/>
  <c r="L153" i="1" s="1"/>
  <c r="H154" i="1"/>
  <c r="L154" i="1" s="1"/>
  <c r="H155" i="1"/>
  <c r="L155" i="1" s="1"/>
  <c r="H156" i="1"/>
  <c r="L156" i="1" s="1"/>
  <c r="H157" i="1"/>
  <c r="L157" i="1" s="1"/>
  <c r="H158" i="1"/>
  <c r="L158" i="1" s="1"/>
  <c r="H159" i="1"/>
  <c r="L159" i="1" s="1"/>
  <c r="H160" i="1"/>
  <c r="L160" i="1" s="1"/>
  <c r="H161" i="1"/>
  <c r="L161" i="1" s="1"/>
  <c r="H162" i="1"/>
  <c r="H163" i="1"/>
  <c r="L163" i="1" s="1"/>
  <c r="H164" i="1"/>
  <c r="L164" i="1" s="1"/>
  <c r="H165" i="1"/>
  <c r="L165" i="1" s="1"/>
  <c r="H166" i="1"/>
  <c r="L166" i="1" s="1"/>
  <c r="H167" i="1"/>
  <c r="L167" i="1" s="1"/>
  <c r="H168" i="1"/>
  <c r="L168" i="1" s="1"/>
  <c r="H169" i="1"/>
  <c r="L169" i="1" s="1"/>
  <c r="H170" i="1"/>
  <c r="L170" i="1" s="1"/>
  <c r="H171" i="1"/>
  <c r="L171" i="1" s="1"/>
  <c r="H172" i="1"/>
  <c r="L172" i="1" s="1"/>
  <c r="H173" i="1"/>
  <c r="L173" i="1" s="1"/>
  <c r="H174" i="1"/>
  <c r="L174" i="1" s="1"/>
  <c r="H175" i="1"/>
  <c r="L175" i="1" s="1"/>
  <c r="H176" i="1"/>
  <c r="L176" i="1" s="1"/>
  <c r="H177" i="1"/>
  <c r="L177" i="1" s="1"/>
  <c r="H178" i="1"/>
  <c r="L178" i="1" s="1"/>
  <c r="H179" i="1"/>
  <c r="L179" i="1" s="1"/>
  <c r="H180" i="1"/>
  <c r="L180" i="1" s="1"/>
  <c r="H181" i="1"/>
  <c r="L181" i="1" s="1"/>
  <c r="H182" i="1"/>
  <c r="L182" i="1" s="1"/>
  <c r="H183" i="1"/>
  <c r="L183" i="1" s="1"/>
  <c r="H184" i="1"/>
  <c r="L184" i="1" s="1"/>
  <c r="H185" i="1"/>
  <c r="L185" i="1" s="1"/>
  <c r="H186" i="1"/>
  <c r="L186" i="1" s="1"/>
  <c r="H187" i="1"/>
  <c r="L187" i="1" s="1"/>
  <c r="H188" i="1"/>
  <c r="L188" i="1" s="1"/>
  <c r="H189" i="1"/>
  <c r="L189" i="1" s="1"/>
  <c r="H190" i="1"/>
  <c r="L190" i="1" s="1"/>
  <c r="H191" i="1"/>
  <c r="L191" i="1" s="1"/>
  <c r="H192" i="1"/>
  <c r="L192" i="1" s="1"/>
  <c r="H193" i="1"/>
  <c r="L193" i="1" s="1"/>
  <c r="H194" i="1"/>
  <c r="L194" i="1" s="1"/>
  <c r="H195" i="1"/>
  <c r="L195" i="1" s="1"/>
  <c r="H196" i="1"/>
  <c r="L196" i="1" s="1"/>
  <c r="H197" i="1"/>
  <c r="L197" i="1" s="1"/>
  <c r="H198" i="1"/>
  <c r="L198" i="1" s="1"/>
  <c r="H199" i="1"/>
  <c r="L199" i="1" s="1"/>
  <c r="H200" i="1"/>
  <c r="L200" i="1" s="1"/>
  <c r="H201" i="1"/>
  <c r="L201" i="1" s="1"/>
  <c r="H202" i="1"/>
  <c r="L202" i="1" s="1"/>
  <c r="H203" i="1"/>
  <c r="L203" i="1" s="1"/>
  <c r="H204" i="1"/>
  <c r="L204" i="1" s="1"/>
  <c r="H205" i="1"/>
  <c r="L205" i="1" s="1"/>
  <c r="H206" i="1"/>
  <c r="L206" i="1" s="1"/>
  <c r="H207" i="1"/>
  <c r="L207" i="1" s="1"/>
  <c r="H208" i="1"/>
  <c r="L208" i="1" s="1"/>
  <c r="H209" i="1"/>
  <c r="L209" i="1" s="1"/>
  <c r="H210" i="1"/>
  <c r="L210" i="1" s="1"/>
  <c r="H211" i="1"/>
  <c r="L211" i="1" s="1"/>
  <c r="H212" i="1"/>
  <c r="L212" i="1" s="1"/>
  <c r="H213" i="1"/>
  <c r="L213" i="1" s="1"/>
  <c r="H214" i="1"/>
  <c r="L214" i="1" s="1"/>
  <c r="H215" i="1"/>
  <c r="L215" i="1" s="1"/>
  <c r="H216" i="1"/>
  <c r="L216" i="1" s="1"/>
  <c r="H217" i="1"/>
  <c r="L217" i="1" s="1"/>
  <c r="H218" i="1"/>
  <c r="L218" i="1" s="1"/>
  <c r="H219" i="1"/>
  <c r="L219" i="1" s="1"/>
  <c r="H220" i="1"/>
  <c r="L220" i="1" s="1"/>
  <c r="H221" i="1"/>
  <c r="L221" i="1" s="1"/>
  <c r="H222" i="1"/>
  <c r="L222" i="1" s="1"/>
  <c r="H223" i="1"/>
  <c r="L223" i="1" s="1"/>
  <c r="H224" i="1"/>
  <c r="L224" i="1" s="1"/>
  <c r="H225" i="1"/>
  <c r="L225" i="1" s="1"/>
  <c r="H226" i="1"/>
  <c r="L226" i="1" s="1"/>
  <c r="H227" i="1"/>
  <c r="L227" i="1" s="1"/>
  <c r="H228" i="1"/>
  <c r="L228" i="1" s="1"/>
  <c r="H229" i="1"/>
  <c r="L229" i="1" s="1"/>
  <c r="H230" i="1"/>
  <c r="L230" i="1" s="1"/>
  <c r="H231" i="1"/>
  <c r="L231" i="1" s="1"/>
  <c r="H232" i="1"/>
  <c r="L232" i="1" s="1"/>
  <c r="H233" i="1"/>
  <c r="L233" i="1" s="1"/>
  <c r="H234" i="1"/>
  <c r="L234" i="1" s="1"/>
  <c r="H235" i="1"/>
  <c r="L235" i="1" s="1"/>
  <c r="H236" i="1"/>
  <c r="L236" i="1" s="1"/>
  <c r="H237" i="1"/>
  <c r="L237" i="1" s="1"/>
  <c r="H238" i="1"/>
  <c r="L238" i="1" s="1"/>
  <c r="H239" i="1"/>
  <c r="L239" i="1" s="1"/>
  <c r="H240" i="1"/>
  <c r="L240" i="1" s="1"/>
  <c r="H241" i="1"/>
  <c r="L241" i="1" s="1"/>
  <c r="H242" i="1"/>
  <c r="H243" i="1"/>
  <c r="L243" i="1" s="1"/>
  <c r="H244" i="1"/>
  <c r="L244" i="1" s="1"/>
  <c r="H245" i="1"/>
  <c r="L245" i="1" s="1"/>
  <c r="H246" i="1"/>
  <c r="L246" i="1" s="1"/>
  <c r="H247" i="1"/>
  <c r="L247" i="1" s="1"/>
  <c r="H248" i="1"/>
  <c r="L248" i="1" s="1"/>
  <c r="H249" i="1"/>
  <c r="L249" i="1" s="1"/>
  <c r="H250" i="1"/>
  <c r="L250" i="1" s="1"/>
  <c r="H251" i="1"/>
  <c r="L251" i="1" s="1"/>
  <c r="H252" i="1"/>
  <c r="L252" i="1" s="1"/>
  <c r="H253" i="1"/>
  <c r="L253" i="1" s="1"/>
  <c r="H254" i="1"/>
  <c r="L254" i="1" s="1"/>
  <c r="H255" i="1"/>
  <c r="L255" i="1" s="1"/>
  <c r="H256" i="1"/>
  <c r="L256" i="1" s="1"/>
  <c r="H257" i="1"/>
  <c r="L257" i="1" s="1"/>
  <c r="H258" i="1"/>
  <c r="L258" i="1" s="1"/>
  <c r="H259" i="1"/>
  <c r="L259" i="1" s="1"/>
  <c r="H260" i="1"/>
  <c r="L260" i="1" s="1"/>
  <c r="H261" i="1"/>
  <c r="L261" i="1" s="1"/>
  <c r="H262" i="1"/>
  <c r="L262" i="1" s="1"/>
  <c r="H263" i="1"/>
  <c r="L263" i="1" s="1"/>
  <c r="H264" i="1"/>
  <c r="L264" i="1" s="1"/>
  <c r="H265" i="1"/>
  <c r="L265" i="1" s="1"/>
  <c r="H266" i="1"/>
  <c r="H267" i="1"/>
  <c r="L267" i="1" s="1"/>
  <c r="H268" i="1"/>
  <c r="L268" i="1" s="1"/>
  <c r="H269" i="1"/>
  <c r="L269" i="1" s="1"/>
  <c r="H270" i="1"/>
  <c r="L270" i="1" s="1"/>
  <c r="H271" i="1"/>
  <c r="L271" i="1" s="1"/>
  <c r="H272" i="1"/>
  <c r="L272" i="1" s="1"/>
  <c r="H273" i="1"/>
  <c r="L273" i="1" s="1"/>
  <c r="H274" i="1"/>
  <c r="L274" i="1" s="1"/>
  <c r="H275" i="1"/>
  <c r="L275" i="1" s="1"/>
  <c r="H276" i="1"/>
  <c r="L276" i="1" s="1"/>
  <c r="H277" i="1"/>
  <c r="L277" i="1" s="1"/>
  <c r="H278" i="1"/>
  <c r="L278" i="1" s="1"/>
  <c r="H279" i="1"/>
  <c r="L279" i="1" s="1"/>
  <c r="H280" i="1"/>
  <c r="L280" i="1" s="1"/>
  <c r="H281" i="1"/>
  <c r="L281" i="1" s="1"/>
  <c r="H282" i="1"/>
  <c r="L282" i="1" s="1"/>
  <c r="H283" i="1"/>
  <c r="L283" i="1" s="1"/>
  <c r="H284" i="1"/>
  <c r="L284" i="1" s="1"/>
  <c r="H285" i="1"/>
  <c r="L285" i="1" s="1"/>
  <c r="H286" i="1"/>
  <c r="L286" i="1" s="1"/>
  <c r="H287" i="1"/>
  <c r="L287" i="1" s="1"/>
  <c r="H288" i="1"/>
  <c r="L288" i="1" s="1"/>
  <c r="H289" i="1"/>
  <c r="L289" i="1" s="1"/>
  <c r="H290" i="1"/>
  <c r="L290" i="1" s="1"/>
  <c r="H291" i="1"/>
  <c r="L291" i="1" s="1"/>
  <c r="H292" i="1"/>
  <c r="L292" i="1" s="1"/>
  <c r="H293" i="1"/>
  <c r="L293" i="1" s="1"/>
  <c r="H294" i="1"/>
  <c r="L294" i="1" s="1"/>
  <c r="H295" i="1"/>
  <c r="L295" i="1" s="1"/>
  <c r="H296" i="1"/>
  <c r="L296" i="1" s="1"/>
  <c r="H297" i="1"/>
  <c r="L297" i="1" s="1"/>
  <c r="H298" i="1"/>
  <c r="L298" i="1" s="1"/>
  <c r="H299" i="1"/>
  <c r="L299" i="1" s="1"/>
  <c r="H300" i="1"/>
  <c r="L300" i="1" s="1"/>
  <c r="H301" i="1"/>
  <c r="L301" i="1" s="1"/>
  <c r="H302" i="1"/>
  <c r="L302" i="1" s="1"/>
  <c r="H303" i="1"/>
  <c r="L303" i="1" s="1"/>
  <c r="H304" i="1"/>
  <c r="L304" i="1" s="1"/>
  <c r="H305" i="1"/>
  <c r="L305" i="1" s="1"/>
  <c r="H306" i="1"/>
  <c r="L306" i="1" s="1"/>
  <c r="H2" i="1"/>
  <c r="L2" i="1" s="1"/>
  <c r="I2" i="1"/>
  <c r="J2" i="1"/>
  <c r="K2" i="1"/>
  <c r="P2" i="1"/>
  <c r="Q2" i="1"/>
  <c r="R2" i="1"/>
  <c r="I3" i="1"/>
  <c r="J3" i="1"/>
  <c r="K3" i="1"/>
  <c r="P3" i="1"/>
  <c r="Q3" i="1"/>
  <c r="R3" i="1"/>
  <c r="I4" i="1"/>
  <c r="J4" i="1"/>
  <c r="K4" i="1"/>
  <c r="P4" i="1"/>
  <c r="Q4" i="1"/>
  <c r="R4" i="1"/>
  <c r="I5" i="1"/>
  <c r="J5" i="1"/>
  <c r="K5" i="1"/>
  <c r="P5" i="1"/>
  <c r="Q5" i="1"/>
  <c r="R5" i="1"/>
  <c r="I6" i="1"/>
  <c r="J6" i="1"/>
  <c r="K6" i="1"/>
  <c r="P6" i="1"/>
  <c r="Q6" i="1"/>
  <c r="R6" i="1"/>
  <c r="I7" i="1"/>
  <c r="J7" i="1"/>
  <c r="K7" i="1"/>
  <c r="P7" i="1"/>
  <c r="Q7" i="1"/>
  <c r="R7" i="1"/>
  <c r="I8" i="1"/>
  <c r="J8" i="1"/>
  <c r="K8" i="1"/>
  <c r="P8" i="1"/>
  <c r="Q8" i="1"/>
  <c r="R8" i="1"/>
  <c r="I9" i="1"/>
  <c r="J9" i="1"/>
  <c r="K9" i="1"/>
  <c r="P9" i="1"/>
  <c r="Q9" i="1"/>
  <c r="R9" i="1"/>
  <c r="I10" i="1"/>
  <c r="J10" i="1"/>
  <c r="K10" i="1"/>
  <c r="P10" i="1"/>
  <c r="Q10" i="1"/>
  <c r="R10" i="1"/>
  <c r="I11" i="1"/>
  <c r="J11" i="1"/>
  <c r="K11" i="1"/>
  <c r="P11" i="1"/>
  <c r="Q11" i="1"/>
  <c r="R11" i="1"/>
  <c r="I12" i="1"/>
  <c r="J12" i="1"/>
  <c r="K12" i="1"/>
  <c r="P12" i="1"/>
  <c r="Q12" i="1"/>
  <c r="R12" i="1"/>
  <c r="I13" i="1"/>
  <c r="J13" i="1"/>
  <c r="K13" i="1"/>
  <c r="P13" i="1"/>
  <c r="Q13" i="1"/>
  <c r="R13" i="1"/>
  <c r="I14" i="1"/>
  <c r="J14" i="1"/>
  <c r="K14" i="1"/>
  <c r="P14" i="1"/>
  <c r="Q14" i="1"/>
  <c r="R14" i="1"/>
  <c r="I15" i="1"/>
  <c r="J15" i="1"/>
  <c r="K15" i="1"/>
  <c r="P15" i="1"/>
  <c r="Q15" i="1"/>
  <c r="R15" i="1"/>
  <c r="I16" i="1"/>
  <c r="J16" i="1"/>
  <c r="K16" i="1"/>
  <c r="P16" i="1"/>
  <c r="Q16" i="1"/>
  <c r="R16" i="1"/>
  <c r="I17" i="1"/>
  <c r="J17" i="1"/>
  <c r="K17" i="1"/>
  <c r="P17" i="1"/>
  <c r="Q17" i="1"/>
  <c r="R17" i="1"/>
  <c r="I18" i="1"/>
  <c r="J18" i="1"/>
  <c r="K18" i="1"/>
  <c r="P18" i="1"/>
  <c r="Q18" i="1"/>
  <c r="R18" i="1"/>
  <c r="I19" i="1"/>
  <c r="J19" i="1"/>
  <c r="K19" i="1"/>
  <c r="P19" i="1"/>
  <c r="Q19" i="1"/>
  <c r="R19" i="1"/>
  <c r="I20" i="1"/>
  <c r="J20" i="1"/>
  <c r="K20" i="1"/>
  <c r="P20" i="1"/>
  <c r="Q20" i="1"/>
  <c r="R20" i="1"/>
  <c r="I21" i="1"/>
  <c r="J21" i="1"/>
  <c r="K21" i="1"/>
  <c r="P21" i="1"/>
  <c r="Q21" i="1"/>
  <c r="R21" i="1"/>
  <c r="I22" i="1"/>
  <c r="J22" i="1"/>
  <c r="K22" i="1"/>
  <c r="P22" i="1"/>
  <c r="Q22" i="1"/>
  <c r="R22" i="1"/>
  <c r="I23" i="1"/>
  <c r="J23" i="1"/>
  <c r="K23" i="1"/>
  <c r="P23" i="1"/>
  <c r="Q23" i="1"/>
  <c r="R23" i="1"/>
  <c r="I24" i="1"/>
  <c r="J24" i="1"/>
  <c r="K24" i="1"/>
  <c r="P24" i="1"/>
  <c r="Q24" i="1"/>
  <c r="R24" i="1"/>
  <c r="I25" i="1"/>
  <c r="J25" i="1"/>
  <c r="K25" i="1"/>
  <c r="P25" i="1"/>
  <c r="Q25" i="1"/>
  <c r="R25" i="1"/>
  <c r="L26" i="1"/>
  <c r="I26" i="1"/>
  <c r="J26" i="1"/>
  <c r="K26" i="1"/>
  <c r="P26" i="1"/>
  <c r="Q26" i="1"/>
  <c r="R26" i="1"/>
  <c r="I27" i="1"/>
  <c r="J27" i="1"/>
  <c r="K27" i="1"/>
  <c r="P27" i="1"/>
  <c r="Q27" i="1"/>
  <c r="R27" i="1"/>
  <c r="I28" i="1"/>
  <c r="J28" i="1"/>
  <c r="K28" i="1"/>
  <c r="P28" i="1"/>
  <c r="Q28" i="1"/>
  <c r="R28" i="1"/>
  <c r="I29" i="1"/>
  <c r="J29" i="1"/>
  <c r="K29" i="1"/>
  <c r="P29" i="1"/>
  <c r="Q29" i="1"/>
  <c r="R29" i="1"/>
  <c r="I30" i="1"/>
  <c r="J30" i="1"/>
  <c r="K30" i="1"/>
  <c r="P30" i="1"/>
  <c r="Q30" i="1"/>
  <c r="R30" i="1"/>
  <c r="I31" i="1"/>
  <c r="J31" i="1"/>
  <c r="K31" i="1"/>
  <c r="P31" i="1"/>
  <c r="Q31" i="1"/>
  <c r="R31" i="1"/>
  <c r="I32" i="1"/>
  <c r="J32" i="1"/>
  <c r="K32" i="1"/>
  <c r="P32" i="1"/>
  <c r="Q32" i="1"/>
  <c r="R32" i="1"/>
  <c r="I33" i="1"/>
  <c r="J33" i="1"/>
  <c r="K33" i="1"/>
  <c r="P33" i="1"/>
  <c r="Q33" i="1"/>
  <c r="R33" i="1"/>
  <c r="L34" i="1"/>
  <c r="I34" i="1"/>
  <c r="J34" i="1"/>
  <c r="K34" i="1"/>
  <c r="P34" i="1"/>
  <c r="Q34" i="1"/>
  <c r="R34" i="1"/>
  <c r="I35" i="1"/>
  <c r="J35" i="1"/>
  <c r="K35" i="1"/>
  <c r="P35" i="1"/>
  <c r="Q35" i="1"/>
  <c r="R35" i="1"/>
  <c r="I36" i="1"/>
  <c r="J36" i="1"/>
  <c r="K36" i="1"/>
  <c r="P36" i="1"/>
  <c r="Q36" i="1"/>
  <c r="R36" i="1"/>
  <c r="I37" i="1"/>
  <c r="J37" i="1"/>
  <c r="K37" i="1"/>
  <c r="P37" i="1"/>
  <c r="Q37" i="1"/>
  <c r="R37" i="1"/>
  <c r="I38" i="1"/>
  <c r="J38" i="1"/>
  <c r="K38" i="1"/>
  <c r="P38" i="1"/>
  <c r="Q38" i="1"/>
  <c r="R38" i="1"/>
  <c r="I39" i="1"/>
  <c r="J39" i="1"/>
  <c r="K39" i="1"/>
  <c r="P39" i="1"/>
  <c r="Q39" i="1"/>
  <c r="R39" i="1"/>
  <c r="I40" i="1"/>
  <c r="J40" i="1"/>
  <c r="K40" i="1"/>
  <c r="P40" i="1"/>
  <c r="Q40" i="1"/>
  <c r="R40" i="1"/>
  <c r="I41" i="1"/>
  <c r="J41" i="1"/>
  <c r="K41" i="1"/>
  <c r="P41" i="1"/>
  <c r="Q41" i="1"/>
  <c r="R41" i="1"/>
  <c r="I42" i="1"/>
  <c r="J42" i="1"/>
  <c r="K42" i="1"/>
  <c r="P42" i="1"/>
  <c r="Q42" i="1"/>
  <c r="R42" i="1"/>
  <c r="I43" i="1"/>
  <c r="J43" i="1"/>
  <c r="K43" i="1"/>
  <c r="P43" i="1"/>
  <c r="Q43" i="1"/>
  <c r="R43" i="1"/>
  <c r="I44" i="1"/>
  <c r="J44" i="1"/>
  <c r="K44" i="1"/>
  <c r="P44" i="1"/>
  <c r="Q44" i="1"/>
  <c r="R44" i="1"/>
  <c r="I45" i="1"/>
  <c r="J45" i="1"/>
  <c r="K45" i="1"/>
  <c r="P45" i="1"/>
  <c r="Q45" i="1"/>
  <c r="R45" i="1"/>
  <c r="I46" i="1"/>
  <c r="J46" i="1"/>
  <c r="K46" i="1"/>
  <c r="P46" i="1"/>
  <c r="Q46" i="1"/>
  <c r="R46" i="1"/>
  <c r="I47" i="1"/>
  <c r="J47" i="1"/>
  <c r="K47" i="1"/>
  <c r="P47" i="1"/>
  <c r="Q47" i="1"/>
  <c r="R47" i="1"/>
  <c r="I48" i="1"/>
  <c r="J48" i="1"/>
  <c r="K48" i="1"/>
  <c r="P48" i="1"/>
  <c r="Q48" i="1"/>
  <c r="R48" i="1"/>
  <c r="I49" i="1"/>
  <c r="J49" i="1"/>
  <c r="K49" i="1"/>
  <c r="P49" i="1"/>
  <c r="Q49" i="1"/>
  <c r="R49" i="1"/>
  <c r="L50" i="1"/>
  <c r="I50" i="1"/>
  <c r="J50" i="1"/>
  <c r="K50" i="1"/>
  <c r="P50" i="1"/>
  <c r="Q50" i="1"/>
  <c r="R50" i="1"/>
  <c r="I51" i="1"/>
  <c r="J51" i="1"/>
  <c r="K51" i="1"/>
  <c r="P51" i="1"/>
  <c r="Q51" i="1"/>
  <c r="R51" i="1"/>
  <c r="I52" i="1"/>
  <c r="J52" i="1"/>
  <c r="K52" i="1"/>
  <c r="P52" i="1"/>
  <c r="Q52" i="1"/>
  <c r="R52" i="1"/>
  <c r="I53" i="1"/>
  <c r="J53" i="1"/>
  <c r="K53" i="1"/>
  <c r="P53" i="1"/>
  <c r="Q53" i="1"/>
  <c r="R53" i="1"/>
  <c r="I54" i="1"/>
  <c r="J54" i="1"/>
  <c r="K54" i="1"/>
  <c r="P54" i="1"/>
  <c r="Q54" i="1"/>
  <c r="R54" i="1"/>
  <c r="I55" i="1"/>
  <c r="J55" i="1"/>
  <c r="K55" i="1"/>
  <c r="P55" i="1"/>
  <c r="Q55" i="1"/>
  <c r="R55" i="1"/>
  <c r="I56" i="1"/>
  <c r="J56" i="1"/>
  <c r="K56" i="1"/>
  <c r="P56" i="1"/>
  <c r="Q56" i="1"/>
  <c r="R56" i="1"/>
  <c r="I57" i="1"/>
  <c r="J57" i="1"/>
  <c r="K57" i="1"/>
  <c r="P57" i="1"/>
  <c r="Q57" i="1"/>
  <c r="R57" i="1"/>
  <c r="L58" i="1"/>
  <c r="I58" i="1"/>
  <c r="J58" i="1"/>
  <c r="K58" i="1"/>
  <c r="P58" i="1"/>
  <c r="Q58" i="1"/>
  <c r="R58" i="1"/>
  <c r="I59" i="1"/>
  <c r="J59" i="1"/>
  <c r="K59" i="1"/>
  <c r="P59" i="1"/>
  <c r="Q59" i="1"/>
  <c r="R59" i="1"/>
  <c r="I60" i="1"/>
  <c r="J60" i="1"/>
  <c r="K60" i="1"/>
  <c r="P60" i="1"/>
  <c r="Q60" i="1"/>
  <c r="R60" i="1"/>
  <c r="I61" i="1"/>
  <c r="J61" i="1"/>
  <c r="K61" i="1"/>
  <c r="P61" i="1"/>
  <c r="Q61" i="1"/>
  <c r="R61" i="1"/>
  <c r="I62" i="1"/>
  <c r="J62" i="1"/>
  <c r="K62" i="1"/>
  <c r="P62" i="1"/>
  <c r="Q62" i="1"/>
  <c r="R62" i="1"/>
  <c r="I63" i="1"/>
  <c r="J63" i="1"/>
  <c r="K63" i="1"/>
  <c r="P63" i="1"/>
  <c r="Q63" i="1"/>
  <c r="R63" i="1"/>
  <c r="I64" i="1"/>
  <c r="J64" i="1"/>
  <c r="K64" i="1"/>
  <c r="P64" i="1"/>
  <c r="Q64" i="1"/>
  <c r="R64" i="1"/>
  <c r="I65" i="1"/>
  <c r="J65" i="1"/>
  <c r="K65" i="1"/>
  <c r="P65" i="1"/>
  <c r="Q65" i="1"/>
  <c r="R65" i="1"/>
  <c r="I66" i="1"/>
  <c r="J66" i="1"/>
  <c r="K66" i="1"/>
  <c r="P66" i="1"/>
  <c r="Q66" i="1"/>
  <c r="R66" i="1"/>
  <c r="I67" i="1"/>
  <c r="J67" i="1"/>
  <c r="K67" i="1"/>
  <c r="P67" i="1"/>
  <c r="Q67" i="1"/>
  <c r="R67" i="1"/>
  <c r="I68" i="1"/>
  <c r="J68" i="1"/>
  <c r="K68" i="1"/>
  <c r="P68" i="1"/>
  <c r="Q68" i="1"/>
  <c r="R68" i="1"/>
  <c r="I69" i="1"/>
  <c r="J69" i="1"/>
  <c r="K69" i="1"/>
  <c r="P69" i="1"/>
  <c r="Q69" i="1"/>
  <c r="R69" i="1"/>
  <c r="I70" i="1"/>
  <c r="J70" i="1"/>
  <c r="K70" i="1"/>
  <c r="P70" i="1"/>
  <c r="Q70" i="1"/>
  <c r="R70" i="1"/>
  <c r="I71" i="1"/>
  <c r="J71" i="1"/>
  <c r="K71" i="1"/>
  <c r="P71" i="1"/>
  <c r="Q71" i="1"/>
  <c r="R71" i="1"/>
  <c r="I72" i="1"/>
  <c r="J72" i="1"/>
  <c r="K72" i="1"/>
  <c r="P72" i="1"/>
  <c r="Q72" i="1"/>
  <c r="R72" i="1"/>
  <c r="I73" i="1"/>
  <c r="J73" i="1"/>
  <c r="K73" i="1"/>
  <c r="P73" i="1"/>
  <c r="Q73" i="1"/>
  <c r="R73" i="1"/>
  <c r="I74" i="1"/>
  <c r="J74" i="1"/>
  <c r="K74" i="1"/>
  <c r="P74" i="1"/>
  <c r="Q74" i="1"/>
  <c r="R74" i="1"/>
  <c r="I75" i="1"/>
  <c r="J75" i="1"/>
  <c r="K75" i="1"/>
  <c r="P75" i="1"/>
  <c r="Q75" i="1"/>
  <c r="R75" i="1"/>
  <c r="I76" i="1"/>
  <c r="J76" i="1"/>
  <c r="K76" i="1"/>
  <c r="P76" i="1"/>
  <c r="Q76" i="1"/>
  <c r="R76" i="1"/>
  <c r="I77" i="1"/>
  <c r="J77" i="1"/>
  <c r="K77" i="1"/>
  <c r="P77" i="1"/>
  <c r="Q77" i="1"/>
  <c r="R77" i="1"/>
  <c r="I78" i="1"/>
  <c r="J78" i="1"/>
  <c r="K78" i="1"/>
  <c r="P78" i="1"/>
  <c r="Q78" i="1"/>
  <c r="R78" i="1"/>
  <c r="I79" i="1"/>
  <c r="J79" i="1"/>
  <c r="K79" i="1"/>
  <c r="P79" i="1"/>
  <c r="Q79" i="1"/>
  <c r="R79" i="1"/>
  <c r="I80" i="1"/>
  <c r="J80" i="1"/>
  <c r="K80" i="1"/>
  <c r="P80" i="1"/>
  <c r="Q80" i="1"/>
  <c r="R80" i="1"/>
  <c r="I81" i="1"/>
  <c r="J81" i="1"/>
  <c r="K81" i="1"/>
  <c r="P81" i="1"/>
  <c r="Q81" i="1"/>
  <c r="R81" i="1"/>
  <c r="I82" i="1"/>
  <c r="J82" i="1"/>
  <c r="K82" i="1"/>
  <c r="P82" i="1"/>
  <c r="Q82" i="1"/>
  <c r="R82" i="1"/>
  <c r="I83" i="1"/>
  <c r="J83" i="1"/>
  <c r="K83" i="1"/>
  <c r="P83" i="1"/>
  <c r="Q83" i="1"/>
  <c r="R83" i="1"/>
  <c r="I84" i="1"/>
  <c r="J84" i="1"/>
  <c r="K84" i="1"/>
  <c r="P84" i="1"/>
  <c r="Q84" i="1"/>
  <c r="R84" i="1"/>
  <c r="I85" i="1"/>
  <c r="J85" i="1"/>
  <c r="K85" i="1"/>
  <c r="P85" i="1"/>
  <c r="Q85" i="1"/>
  <c r="R85" i="1"/>
  <c r="I86" i="1"/>
  <c r="J86" i="1"/>
  <c r="K86" i="1"/>
  <c r="P86" i="1"/>
  <c r="Q86" i="1"/>
  <c r="R86" i="1"/>
  <c r="I87" i="1"/>
  <c r="J87" i="1"/>
  <c r="K87" i="1"/>
  <c r="P87" i="1"/>
  <c r="Q87" i="1"/>
  <c r="R87" i="1"/>
  <c r="I88" i="1"/>
  <c r="J88" i="1"/>
  <c r="K88" i="1"/>
  <c r="P88" i="1"/>
  <c r="Q88" i="1"/>
  <c r="R88" i="1"/>
  <c r="I89" i="1"/>
  <c r="J89" i="1"/>
  <c r="K89" i="1"/>
  <c r="P89" i="1"/>
  <c r="Q89" i="1"/>
  <c r="R89" i="1"/>
  <c r="I90" i="1"/>
  <c r="J90" i="1"/>
  <c r="K90" i="1"/>
  <c r="P90" i="1"/>
  <c r="Q90" i="1"/>
  <c r="R90" i="1"/>
  <c r="I91" i="1"/>
  <c r="J91" i="1"/>
  <c r="K91" i="1"/>
  <c r="P91" i="1"/>
  <c r="Q91" i="1"/>
  <c r="R91" i="1"/>
  <c r="I92" i="1"/>
  <c r="J92" i="1"/>
  <c r="K92" i="1"/>
  <c r="P92" i="1"/>
  <c r="Q92" i="1"/>
  <c r="R92" i="1"/>
  <c r="I93" i="1"/>
  <c r="J93" i="1"/>
  <c r="K93" i="1"/>
  <c r="P93" i="1"/>
  <c r="Q93" i="1"/>
  <c r="R93" i="1"/>
  <c r="I94" i="1"/>
  <c r="J94" i="1"/>
  <c r="K94" i="1"/>
  <c r="P94" i="1"/>
  <c r="Q94" i="1"/>
  <c r="R94" i="1"/>
  <c r="I95" i="1"/>
  <c r="J95" i="1"/>
  <c r="K95" i="1"/>
  <c r="P95" i="1"/>
  <c r="Q95" i="1"/>
  <c r="R95" i="1"/>
  <c r="I96" i="1"/>
  <c r="J96" i="1"/>
  <c r="K96" i="1"/>
  <c r="P96" i="1"/>
  <c r="Q96" i="1"/>
  <c r="R96" i="1"/>
  <c r="I97" i="1"/>
  <c r="J97" i="1"/>
  <c r="K97" i="1"/>
  <c r="P97" i="1"/>
  <c r="Q97" i="1"/>
  <c r="R97" i="1"/>
  <c r="I98" i="1"/>
  <c r="J98" i="1"/>
  <c r="K98" i="1"/>
  <c r="P98" i="1"/>
  <c r="Q98" i="1"/>
  <c r="R98" i="1"/>
  <c r="I99" i="1"/>
  <c r="J99" i="1"/>
  <c r="K99" i="1"/>
  <c r="P99" i="1"/>
  <c r="Q99" i="1"/>
  <c r="R99" i="1"/>
  <c r="I100" i="1"/>
  <c r="J100" i="1"/>
  <c r="K100" i="1"/>
  <c r="P100" i="1"/>
  <c r="Q100" i="1"/>
  <c r="R100" i="1"/>
  <c r="I101" i="1"/>
  <c r="J101" i="1"/>
  <c r="K101" i="1"/>
  <c r="P101" i="1"/>
  <c r="Q101" i="1"/>
  <c r="R101" i="1"/>
  <c r="I102" i="1"/>
  <c r="J102" i="1"/>
  <c r="K102" i="1"/>
  <c r="P102" i="1"/>
  <c r="Q102" i="1"/>
  <c r="R102" i="1"/>
  <c r="I103" i="1"/>
  <c r="J103" i="1"/>
  <c r="K103" i="1"/>
  <c r="P103" i="1"/>
  <c r="Q103" i="1"/>
  <c r="R103" i="1"/>
  <c r="I104" i="1"/>
  <c r="J104" i="1"/>
  <c r="K104" i="1"/>
  <c r="P104" i="1"/>
  <c r="Q104" i="1"/>
  <c r="R104" i="1"/>
  <c r="I105" i="1"/>
  <c r="J105" i="1"/>
  <c r="K105" i="1"/>
  <c r="P105" i="1"/>
  <c r="Q105" i="1"/>
  <c r="R105" i="1"/>
  <c r="I106" i="1"/>
  <c r="J106" i="1"/>
  <c r="K106" i="1"/>
  <c r="P106" i="1"/>
  <c r="Q106" i="1"/>
  <c r="R106" i="1"/>
  <c r="I107" i="1"/>
  <c r="J107" i="1"/>
  <c r="K107" i="1"/>
  <c r="P107" i="1"/>
  <c r="Q107" i="1"/>
  <c r="R107" i="1"/>
  <c r="I108" i="1"/>
  <c r="J108" i="1"/>
  <c r="K108" i="1"/>
  <c r="P108" i="1"/>
  <c r="Q108" i="1"/>
  <c r="R108" i="1"/>
  <c r="I109" i="1"/>
  <c r="J109" i="1"/>
  <c r="K109" i="1"/>
  <c r="P109" i="1"/>
  <c r="Q109" i="1"/>
  <c r="R109" i="1"/>
  <c r="I110" i="1"/>
  <c r="J110" i="1"/>
  <c r="K110" i="1"/>
  <c r="P110" i="1"/>
  <c r="Q110" i="1"/>
  <c r="R110" i="1"/>
  <c r="I111" i="1"/>
  <c r="J111" i="1"/>
  <c r="K111" i="1"/>
  <c r="P111" i="1"/>
  <c r="Q111" i="1"/>
  <c r="R111" i="1"/>
  <c r="I112" i="1"/>
  <c r="J112" i="1"/>
  <c r="K112" i="1"/>
  <c r="P112" i="1"/>
  <c r="Q112" i="1"/>
  <c r="R112" i="1"/>
  <c r="I113" i="1"/>
  <c r="J113" i="1"/>
  <c r="K113" i="1"/>
  <c r="P113" i="1"/>
  <c r="Q113" i="1"/>
  <c r="R113" i="1"/>
  <c r="I114" i="1"/>
  <c r="J114" i="1"/>
  <c r="K114" i="1"/>
  <c r="P114" i="1"/>
  <c r="Q114" i="1"/>
  <c r="R114" i="1"/>
  <c r="I115" i="1"/>
  <c r="J115" i="1"/>
  <c r="K115" i="1"/>
  <c r="P115" i="1"/>
  <c r="Q115" i="1"/>
  <c r="R115" i="1"/>
  <c r="I116" i="1"/>
  <c r="J116" i="1"/>
  <c r="K116" i="1"/>
  <c r="P116" i="1"/>
  <c r="Q116" i="1"/>
  <c r="R116" i="1"/>
  <c r="I117" i="1"/>
  <c r="J117" i="1"/>
  <c r="K117" i="1"/>
  <c r="P117" i="1"/>
  <c r="Q117" i="1"/>
  <c r="R117" i="1"/>
  <c r="I118" i="1"/>
  <c r="J118" i="1"/>
  <c r="K118" i="1"/>
  <c r="P118" i="1"/>
  <c r="Q118" i="1"/>
  <c r="R118" i="1"/>
  <c r="I119" i="1"/>
  <c r="J119" i="1"/>
  <c r="K119" i="1"/>
  <c r="P119" i="1"/>
  <c r="Q119" i="1"/>
  <c r="R119" i="1"/>
  <c r="I120" i="1"/>
  <c r="J120" i="1"/>
  <c r="K120" i="1"/>
  <c r="P120" i="1"/>
  <c r="Q120" i="1"/>
  <c r="R120" i="1"/>
  <c r="I121" i="1"/>
  <c r="J121" i="1"/>
  <c r="K121" i="1"/>
  <c r="P121" i="1"/>
  <c r="Q121" i="1"/>
  <c r="R121" i="1"/>
  <c r="I122" i="1"/>
  <c r="J122" i="1"/>
  <c r="K122" i="1"/>
  <c r="P122" i="1"/>
  <c r="Q122" i="1"/>
  <c r="R122" i="1"/>
  <c r="I123" i="1"/>
  <c r="J123" i="1"/>
  <c r="K123" i="1"/>
  <c r="P123" i="1"/>
  <c r="Q123" i="1"/>
  <c r="R123" i="1"/>
  <c r="I124" i="1"/>
  <c r="J124" i="1"/>
  <c r="K124" i="1"/>
  <c r="P124" i="1"/>
  <c r="Q124" i="1"/>
  <c r="R124" i="1"/>
  <c r="I125" i="1"/>
  <c r="J125" i="1"/>
  <c r="K125" i="1"/>
  <c r="P125" i="1"/>
  <c r="Q125" i="1"/>
  <c r="R125" i="1"/>
  <c r="I126" i="1"/>
  <c r="J126" i="1"/>
  <c r="K126" i="1"/>
  <c r="P126" i="1"/>
  <c r="Q126" i="1"/>
  <c r="R126" i="1"/>
  <c r="I127" i="1"/>
  <c r="J127" i="1"/>
  <c r="K127" i="1"/>
  <c r="P127" i="1"/>
  <c r="Q127" i="1"/>
  <c r="R127" i="1"/>
  <c r="I128" i="1"/>
  <c r="J128" i="1"/>
  <c r="K128" i="1"/>
  <c r="P128" i="1"/>
  <c r="Q128" i="1"/>
  <c r="R128" i="1"/>
  <c r="I129" i="1"/>
  <c r="J129" i="1"/>
  <c r="K129" i="1"/>
  <c r="P129" i="1"/>
  <c r="Q129" i="1"/>
  <c r="R129" i="1"/>
  <c r="I130" i="1"/>
  <c r="J130" i="1"/>
  <c r="K130" i="1"/>
  <c r="P130" i="1"/>
  <c r="Q130" i="1"/>
  <c r="R130" i="1"/>
  <c r="I131" i="1"/>
  <c r="J131" i="1"/>
  <c r="K131" i="1"/>
  <c r="P131" i="1"/>
  <c r="Q131" i="1"/>
  <c r="R131" i="1"/>
  <c r="I132" i="1"/>
  <c r="J132" i="1"/>
  <c r="K132" i="1"/>
  <c r="P132" i="1"/>
  <c r="Q132" i="1"/>
  <c r="R132" i="1"/>
  <c r="I133" i="1"/>
  <c r="J133" i="1"/>
  <c r="K133" i="1"/>
  <c r="P133" i="1"/>
  <c r="Q133" i="1"/>
  <c r="R133" i="1"/>
  <c r="I134" i="1"/>
  <c r="J134" i="1"/>
  <c r="K134" i="1"/>
  <c r="P134" i="1"/>
  <c r="Q134" i="1"/>
  <c r="R134" i="1"/>
  <c r="I135" i="1"/>
  <c r="J135" i="1"/>
  <c r="K135" i="1"/>
  <c r="P135" i="1"/>
  <c r="Q135" i="1"/>
  <c r="R135" i="1"/>
  <c r="I136" i="1"/>
  <c r="J136" i="1"/>
  <c r="K136" i="1"/>
  <c r="P136" i="1"/>
  <c r="Q136" i="1"/>
  <c r="R136" i="1"/>
  <c r="I137" i="1"/>
  <c r="J137" i="1"/>
  <c r="K137" i="1"/>
  <c r="P137" i="1"/>
  <c r="Q137" i="1"/>
  <c r="R137" i="1"/>
  <c r="I138" i="1"/>
  <c r="J138" i="1"/>
  <c r="K138" i="1"/>
  <c r="P138" i="1"/>
  <c r="Q138" i="1"/>
  <c r="R138" i="1"/>
  <c r="I139" i="1"/>
  <c r="J139" i="1"/>
  <c r="K139" i="1"/>
  <c r="P139" i="1"/>
  <c r="Q139" i="1"/>
  <c r="R139" i="1"/>
  <c r="I140" i="1"/>
  <c r="J140" i="1"/>
  <c r="K140" i="1"/>
  <c r="P140" i="1"/>
  <c r="Q140" i="1"/>
  <c r="R140" i="1"/>
  <c r="I141" i="1"/>
  <c r="J141" i="1"/>
  <c r="K141" i="1"/>
  <c r="P141" i="1"/>
  <c r="Q141" i="1"/>
  <c r="R141" i="1"/>
  <c r="I142" i="1"/>
  <c r="J142" i="1"/>
  <c r="K142" i="1"/>
  <c r="P142" i="1"/>
  <c r="Q142" i="1"/>
  <c r="R142" i="1"/>
  <c r="I143" i="1"/>
  <c r="J143" i="1"/>
  <c r="K143" i="1"/>
  <c r="P143" i="1"/>
  <c r="Q143" i="1"/>
  <c r="R143" i="1"/>
  <c r="I144" i="1"/>
  <c r="J144" i="1"/>
  <c r="K144" i="1"/>
  <c r="P144" i="1"/>
  <c r="Q144" i="1"/>
  <c r="R144" i="1"/>
  <c r="I145" i="1"/>
  <c r="J145" i="1"/>
  <c r="K145" i="1"/>
  <c r="P145" i="1"/>
  <c r="Q145" i="1"/>
  <c r="R145" i="1"/>
  <c r="I146" i="1"/>
  <c r="J146" i="1"/>
  <c r="K146" i="1"/>
  <c r="L146" i="1"/>
  <c r="P146" i="1"/>
  <c r="Q146" i="1"/>
  <c r="R146" i="1"/>
  <c r="I147" i="1"/>
  <c r="J147" i="1"/>
  <c r="K147" i="1"/>
  <c r="P147" i="1"/>
  <c r="Q147" i="1"/>
  <c r="R147" i="1"/>
  <c r="I148" i="1"/>
  <c r="J148" i="1"/>
  <c r="K148" i="1"/>
  <c r="P148" i="1"/>
  <c r="Q148" i="1"/>
  <c r="R148" i="1"/>
  <c r="I149" i="1"/>
  <c r="J149" i="1"/>
  <c r="K149" i="1"/>
  <c r="P149" i="1"/>
  <c r="Q149" i="1"/>
  <c r="R149" i="1"/>
  <c r="I150" i="1"/>
  <c r="J150" i="1"/>
  <c r="K150" i="1"/>
  <c r="P150" i="1"/>
  <c r="Q150" i="1"/>
  <c r="R150" i="1"/>
  <c r="I151" i="1"/>
  <c r="J151" i="1"/>
  <c r="K151" i="1"/>
  <c r="P151" i="1"/>
  <c r="Q151" i="1"/>
  <c r="R151" i="1"/>
  <c r="I152" i="1"/>
  <c r="J152" i="1"/>
  <c r="K152" i="1"/>
  <c r="P152" i="1"/>
  <c r="Q152" i="1"/>
  <c r="R152" i="1"/>
  <c r="I153" i="1"/>
  <c r="J153" i="1"/>
  <c r="K153" i="1"/>
  <c r="P153" i="1"/>
  <c r="Q153" i="1"/>
  <c r="R153" i="1"/>
  <c r="I154" i="1"/>
  <c r="J154" i="1"/>
  <c r="K154" i="1"/>
  <c r="P154" i="1"/>
  <c r="Q154" i="1"/>
  <c r="R154" i="1"/>
  <c r="I155" i="1"/>
  <c r="J155" i="1"/>
  <c r="K155" i="1"/>
  <c r="P155" i="1"/>
  <c r="Q155" i="1"/>
  <c r="R155" i="1"/>
  <c r="I156" i="1"/>
  <c r="J156" i="1"/>
  <c r="K156" i="1"/>
  <c r="P156" i="1"/>
  <c r="Q156" i="1"/>
  <c r="R156" i="1"/>
  <c r="I157" i="1"/>
  <c r="J157" i="1"/>
  <c r="K157" i="1"/>
  <c r="P157" i="1"/>
  <c r="Q157" i="1"/>
  <c r="R157" i="1"/>
  <c r="I158" i="1"/>
  <c r="J158" i="1"/>
  <c r="K158" i="1"/>
  <c r="P158" i="1"/>
  <c r="Q158" i="1"/>
  <c r="R158" i="1"/>
  <c r="I159" i="1"/>
  <c r="J159" i="1"/>
  <c r="K159" i="1"/>
  <c r="P159" i="1"/>
  <c r="Q159" i="1"/>
  <c r="R159" i="1"/>
  <c r="I160" i="1"/>
  <c r="J160" i="1"/>
  <c r="K160" i="1"/>
  <c r="P160" i="1"/>
  <c r="Q160" i="1"/>
  <c r="R160" i="1"/>
  <c r="I161" i="1"/>
  <c r="J161" i="1"/>
  <c r="K161" i="1"/>
  <c r="P161" i="1"/>
  <c r="Q161" i="1"/>
  <c r="R161" i="1"/>
  <c r="I162" i="1"/>
  <c r="J162" i="1"/>
  <c r="K162" i="1"/>
  <c r="L162" i="1"/>
  <c r="P162" i="1"/>
  <c r="Q162" i="1"/>
  <c r="R162" i="1"/>
  <c r="I163" i="1"/>
  <c r="J163" i="1"/>
  <c r="K163" i="1"/>
  <c r="P163" i="1"/>
  <c r="Q163" i="1"/>
  <c r="R163" i="1"/>
  <c r="I164" i="1"/>
  <c r="J164" i="1"/>
  <c r="K164" i="1"/>
  <c r="P164" i="1"/>
  <c r="Q164" i="1"/>
  <c r="R164" i="1"/>
  <c r="I165" i="1"/>
  <c r="J165" i="1"/>
  <c r="K165" i="1"/>
  <c r="P165" i="1"/>
  <c r="Q165" i="1"/>
  <c r="R165" i="1"/>
  <c r="I166" i="1"/>
  <c r="J166" i="1"/>
  <c r="K166" i="1"/>
  <c r="P166" i="1"/>
  <c r="Q166" i="1"/>
  <c r="R166" i="1"/>
  <c r="I167" i="1"/>
  <c r="J167" i="1"/>
  <c r="K167" i="1"/>
  <c r="P167" i="1"/>
  <c r="Q167" i="1"/>
  <c r="R167" i="1"/>
  <c r="I168" i="1"/>
  <c r="J168" i="1"/>
  <c r="K168" i="1"/>
  <c r="P168" i="1"/>
  <c r="Q168" i="1"/>
  <c r="R168" i="1"/>
  <c r="I169" i="1"/>
  <c r="J169" i="1"/>
  <c r="K169" i="1"/>
  <c r="P169" i="1"/>
  <c r="Q169" i="1"/>
  <c r="R169" i="1"/>
  <c r="I170" i="1"/>
  <c r="J170" i="1"/>
  <c r="K170" i="1"/>
  <c r="P170" i="1"/>
  <c r="Q170" i="1"/>
  <c r="R170" i="1"/>
  <c r="I171" i="1"/>
  <c r="J171" i="1"/>
  <c r="K171" i="1"/>
  <c r="P171" i="1"/>
  <c r="Q171" i="1"/>
  <c r="R171" i="1"/>
  <c r="I172" i="1"/>
  <c r="J172" i="1"/>
  <c r="K172" i="1"/>
  <c r="P172" i="1"/>
  <c r="Q172" i="1"/>
  <c r="R172" i="1"/>
  <c r="I173" i="1"/>
  <c r="J173" i="1"/>
  <c r="K173" i="1"/>
  <c r="P173" i="1"/>
  <c r="Q173" i="1"/>
  <c r="R173" i="1"/>
  <c r="I174" i="1"/>
  <c r="J174" i="1"/>
  <c r="K174" i="1"/>
  <c r="P174" i="1"/>
  <c r="Q174" i="1"/>
  <c r="R174" i="1"/>
  <c r="I175" i="1"/>
  <c r="J175" i="1"/>
  <c r="K175" i="1"/>
  <c r="P175" i="1"/>
  <c r="Q175" i="1"/>
  <c r="R175" i="1"/>
  <c r="I176" i="1"/>
  <c r="J176" i="1"/>
  <c r="K176" i="1"/>
  <c r="P176" i="1"/>
  <c r="Q176" i="1"/>
  <c r="R176" i="1"/>
  <c r="I177" i="1"/>
  <c r="J177" i="1"/>
  <c r="K177" i="1"/>
  <c r="P177" i="1"/>
  <c r="Q177" i="1"/>
  <c r="R177" i="1"/>
  <c r="I178" i="1"/>
  <c r="J178" i="1"/>
  <c r="K178" i="1"/>
  <c r="P178" i="1"/>
  <c r="Q178" i="1"/>
  <c r="R178" i="1"/>
  <c r="I179" i="1"/>
  <c r="J179" i="1"/>
  <c r="K179" i="1"/>
  <c r="P179" i="1"/>
  <c r="Q179" i="1"/>
  <c r="R179" i="1"/>
  <c r="I180" i="1"/>
  <c r="J180" i="1"/>
  <c r="K180" i="1"/>
  <c r="P180" i="1"/>
  <c r="Q180" i="1"/>
  <c r="R180" i="1"/>
  <c r="I181" i="1"/>
  <c r="J181" i="1"/>
  <c r="K181" i="1"/>
  <c r="P181" i="1"/>
  <c r="Q181" i="1"/>
  <c r="R181" i="1"/>
  <c r="I182" i="1"/>
  <c r="J182" i="1"/>
  <c r="K182" i="1"/>
  <c r="P182" i="1"/>
  <c r="Q182" i="1"/>
  <c r="R182" i="1"/>
  <c r="I183" i="1"/>
  <c r="J183" i="1"/>
  <c r="K183" i="1"/>
  <c r="P183" i="1"/>
  <c r="Q183" i="1"/>
  <c r="R183" i="1"/>
  <c r="I184" i="1"/>
  <c r="J184" i="1"/>
  <c r="K184" i="1"/>
  <c r="P184" i="1"/>
  <c r="Q184" i="1"/>
  <c r="R184" i="1"/>
  <c r="I185" i="1"/>
  <c r="J185" i="1"/>
  <c r="K185" i="1"/>
  <c r="P185" i="1"/>
  <c r="Q185" i="1"/>
  <c r="R185" i="1"/>
  <c r="I186" i="1"/>
  <c r="J186" i="1"/>
  <c r="K186" i="1"/>
  <c r="P186" i="1"/>
  <c r="Q186" i="1"/>
  <c r="R186" i="1"/>
  <c r="I187" i="1"/>
  <c r="J187" i="1"/>
  <c r="K187" i="1"/>
  <c r="P187" i="1"/>
  <c r="Q187" i="1"/>
  <c r="R187" i="1"/>
  <c r="I188" i="1"/>
  <c r="J188" i="1"/>
  <c r="K188" i="1"/>
  <c r="P188" i="1"/>
  <c r="Q188" i="1"/>
  <c r="R188" i="1"/>
  <c r="I189" i="1"/>
  <c r="J189" i="1"/>
  <c r="K189" i="1"/>
  <c r="P189" i="1"/>
  <c r="Q189" i="1"/>
  <c r="R189" i="1"/>
  <c r="I190" i="1"/>
  <c r="J190" i="1"/>
  <c r="K190" i="1"/>
  <c r="P190" i="1"/>
  <c r="Q190" i="1"/>
  <c r="R190" i="1"/>
  <c r="I191" i="1"/>
  <c r="J191" i="1"/>
  <c r="K191" i="1"/>
  <c r="P191" i="1"/>
  <c r="Q191" i="1"/>
  <c r="R191" i="1"/>
  <c r="I192" i="1"/>
  <c r="J192" i="1"/>
  <c r="K192" i="1"/>
  <c r="P192" i="1"/>
  <c r="Q192" i="1"/>
  <c r="R192" i="1"/>
  <c r="I193" i="1"/>
  <c r="J193" i="1"/>
  <c r="K193" i="1"/>
  <c r="P193" i="1"/>
  <c r="Q193" i="1"/>
  <c r="R193" i="1"/>
  <c r="I194" i="1"/>
  <c r="J194" i="1"/>
  <c r="K194" i="1"/>
  <c r="P194" i="1"/>
  <c r="Q194" i="1"/>
  <c r="R194" i="1"/>
  <c r="I195" i="1"/>
  <c r="J195" i="1"/>
  <c r="K195" i="1"/>
  <c r="P195" i="1"/>
  <c r="Q195" i="1"/>
  <c r="R195" i="1"/>
  <c r="I196" i="1"/>
  <c r="J196" i="1"/>
  <c r="K196" i="1"/>
  <c r="P196" i="1"/>
  <c r="Q196" i="1"/>
  <c r="R196" i="1"/>
  <c r="I197" i="1"/>
  <c r="J197" i="1"/>
  <c r="K197" i="1"/>
  <c r="P197" i="1"/>
  <c r="Q197" i="1"/>
  <c r="R197" i="1"/>
  <c r="I198" i="1"/>
  <c r="J198" i="1"/>
  <c r="K198" i="1"/>
  <c r="P198" i="1"/>
  <c r="Q198" i="1"/>
  <c r="R198" i="1"/>
  <c r="I199" i="1"/>
  <c r="J199" i="1"/>
  <c r="K199" i="1"/>
  <c r="P199" i="1"/>
  <c r="Q199" i="1"/>
  <c r="R199" i="1"/>
  <c r="I200" i="1"/>
  <c r="J200" i="1"/>
  <c r="K200" i="1"/>
  <c r="P200" i="1"/>
  <c r="Q200" i="1"/>
  <c r="R200" i="1"/>
  <c r="I201" i="1"/>
  <c r="J201" i="1"/>
  <c r="K201" i="1"/>
  <c r="P201" i="1"/>
  <c r="Q201" i="1"/>
  <c r="R201" i="1"/>
  <c r="I202" i="1"/>
  <c r="J202" i="1"/>
  <c r="K202" i="1"/>
  <c r="P202" i="1"/>
  <c r="Q202" i="1"/>
  <c r="R202" i="1"/>
  <c r="I203" i="1"/>
  <c r="J203" i="1"/>
  <c r="K203" i="1"/>
  <c r="P203" i="1"/>
  <c r="Q203" i="1"/>
  <c r="R203" i="1"/>
  <c r="I204" i="1"/>
  <c r="J204" i="1"/>
  <c r="K204" i="1"/>
  <c r="P204" i="1"/>
  <c r="Q204" i="1"/>
  <c r="R204" i="1"/>
  <c r="I205" i="1"/>
  <c r="J205" i="1"/>
  <c r="K205" i="1"/>
  <c r="P205" i="1"/>
  <c r="Q205" i="1"/>
  <c r="R205" i="1"/>
  <c r="I206" i="1"/>
  <c r="J206" i="1"/>
  <c r="K206" i="1"/>
  <c r="P206" i="1"/>
  <c r="Q206" i="1"/>
  <c r="R206" i="1"/>
  <c r="I207" i="1"/>
  <c r="J207" i="1"/>
  <c r="K207" i="1"/>
  <c r="P207" i="1"/>
  <c r="Q207" i="1"/>
  <c r="R207" i="1"/>
  <c r="I208" i="1"/>
  <c r="J208" i="1"/>
  <c r="K208" i="1"/>
  <c r="P208" i="1"/>
  <c r="Q208" i="1"/>
  <c r="R208" i="1"/>
  <c r="I209" i="1"/>
  <c r="J209" i="1"/>
  <c r="K209" i="1"/>
  <c r="P209" i="1"/>
  <c r="Q209" i="1"/>
  <c r="R209" i="1"/>
  <c r="I210" i="1"/>
  <c r="J210" i="1"/>
  <c r="K210" i="1"/>
  <c r="P210" i="1"/>
  <c r="Q210" i="1"/>
  <c r="R210" i="1"/>
  <c r="I211" i="1"/>
  <c r="J211" i="1"/>
  <c r="K211" i="1"/>
  <c r="P211" i="1"/>
  <c r="Q211" i="1"/>
  <c r="R211" i="1"/>
  <c r="I212" i="1"/>
  <c r="J212" i="1"/>
  <c r="K212" i="1"/>
  <c r="P212" i="1"/>
  <c r="Q212" i="1"/>
  <c r="R212" i="1"/>
  <c r="I213" i="1"/>
  <c r="J213" i="1"/>
  <c r="K213" i="1"/>
  <c r="P213" i="1"/>
  <c r="Q213" i="1"/>
  <c r="R213" i="1"/>
  <c r="I214" i="1"/>
  <c r="J214" i="1"/>
  <c r="K214" i="1"/>
  <c r="P214" i="1"/>
  <c r="Q214" i="1"/>
  <c r="R214" i="1"/>
  <c r="I215" i="1"/>
  <c r="J215" i="1"/>
  <c r="K215" i="1"/>
  <c r="P215" i="1"/>
  <c r="Q215" i="1"/>
  <c r="R215" i="1"/>
  <c r="I216" i="1"/>
  <c r="J216" i="1"/>
  <c r="K216" i="1"/>
  <c r="P216" i="1"/>
  <c r="Q216" i="1"/>
  <c r="R216" i="1"/>
  <c r="I217" i="1"/>
  <c r="J217" i="1"/>
  <c r="K217" i="1"/>
  <c r="P217" i="1"/>
  <c r="Q217" i="1"/>
  <c r="R217" i="1"/>
  <c r="I218" i="1"/>
  <c r="J218" i="1"/>
  <c r="K218" i="1"/>
  <c r="P218" i="1"/>
  <c r="Q218" i="1"/>
  <c r="R218" i="1"/>
  <c r="I219" i="1"/>
  <c r="J219" i="1"/>
  <c r="K219" i="1"/>
  <c r="P219" i="1"/>
  <c r="Q219" i="1"/>
  <c r="R219" i="1"/>
  <c r="I220" i="1"/>
  <c r="J220" i="1"/>
  <c r="K220" i="1"/>
  <c r="P220" i="1"/>
  <c r="Q220" i="1"/>
  <c r="R220" i="1"/>
  <c r="I221" i="1"/>
  <c r="J221" i="1"/>
  <c r="K221" i="1"/>
  <c r="P221" i="1"/>
  <c r="Q221" i="1"/>
  <c r="R221" i="1"/>
  <c r="I222" i="1"/>
  <c r="J222" i="1"/>
  <c r="K222" i="1"/>
  <c r="P222" i="1"/>
  <c r="Q222" i="1"/>
  <c r="R222" i="1"/>
  <c r="I223" i="1"/>
  <c r="J223" i="1"/>
  <c r="K223" i="1"/>
  <c r="P223" i="1"/>
  <c r="Q223" i="1"/>
  <c r="R223" i="1"/>
  <c r="I224" i="1"/>
  <c r="J224" i="1"/>
  <c r="K224" i="1"/>
  <c r="P224" i="1"/>
  <c r="Q224" i="1"/>
  <c r="R224" i="1"/>
  <c r="I225" i="1"/>
  <c r="J225" i="1"/>
  <c r="K225" i="1"/>
  <c r="P225" i="1"/>
  <c r="Q225" i="1"/>
  <c r="R225" i="1"/>
  <c r="I226" i="1"/>
  <c r="J226" i="1"/>
  <c r="K226" i="1"/>
  <c r="P226" i="1"/>
  <c r="Q226" i="1"/>
  <c r="R226" i="1"/>
  <c r="I227" i="1"/>
  <c r="J227" i="1"/>
  <c r="K227" i="1"/>
  <c r="P227" i="1"/>
  <c r="Q227" i="1"/>
  <c r="R227" i="1"/>
  <c r="I228" i="1"/>
  <c r="J228" i="1"/>
  <c r="K228" i="1"/>
  <c r="P228" i="1"/>
  <c r="Q228" i="1"/>
  <c r="R228" i="1"/>
  <c r="I229" i="1"/>
  <c r="J229" i="1"/>
  <c r="K229" i="1"/>
  <c r="P229" i="1"/>
  <c r="Q229" i="1"/>
  <c r="R229" i="1"/>
  <c r="I230" i="1"/>
  <c r="J230" i="1"/>
  <c r="K230" i="1"/>
  <c r="P230" i="1"/>
  <c r="Q230" i="1"/>
  <c r="R230" i="1"/>
  <c r="I231" i="1"/>
  <c r="J231" i="1"/>
  <c r="K231" i="1"/>
  <c r="P231" i="1"/>
  <c r="Q231" i="1"/>
  <c r="R231" i="1"/>
  <c r="I232" i="1"/>
  <c r="J232" i="1"/>
  <c r="K232" i="1"/>
  <c r="P232" i="1"/>
  <c r="Q232" i="1"/>
  <c r="R232" i="1"/>
  <c r="I233" i="1"/>
  <c r="J233" i="1"/>
  <c r="K233" i="1"/>
  <c r="P233" i="1"/>
  <c r="Q233" i="1"/>
  <c r="R233" i="1"/>
  <c r="I234" i="1"/>
  <c r="J234" i="1"/>
  <c r="K234" i="1"/>
  <c r="P234" i="1"/>
  <c r="Q234" i="1"/>
  <c r="R234" i="1"/>
  <c r="I235" i="1"/>
  <c r="J235" i="1"/>
  <c r="K235" i="1"/>
  <c r="P235" i="1"/>
  <c r="Q235" i="1"/>
  <c r="R235" i="1"/>
  <c r="I236" i="1"/>
  <c r="J236" i="1"/>
  <c r="K236" i="1"/>
  <c r="P236" i="1"/>
  <c r="Q236" i="1"/>
  <c r="R236" i="1"/>
  <c r="I237" i="1"/>
  <c r="J237" i="1"/>
  <c r="K237" i="1"/>
  <c r="P237" i="1"/>
  <c r="Q237" i="1"/>
  <c r="R237" i="1"/>
  <c r="I238" i="1"/>
  <c r="J238" i="1"/>
  <c r="K238" i="1"/>
  <c r="P238" i="1"/>
  <c r="Q238" i="1"/>
  <c r="R238" i="1"/>
  <c r="I239" i="1"/>
  <c r="J239" i="1"/>
  <c r="K239" i="1"/>
  <c r="P239" i="1"/>
  <c r="Q239" i="1"/>
  <c r="R239" i="1"/>
  <c r="I240" i="1"/>
  <c r="J240" i="1"/>
  <c r="K240" i="1"/>
  <c r="P240" i="1"/>
  <c r="Q240" i="1"/>
  <c r="R240" i="1"/>
  <c r="I241" i="1"/>
  <c r="J241" i="1"/>
  <c r="K241" i="1"/>
  <c r="P241" i="1"/>
  <c r="Q241" i="1"/>
  <c r="R241" i="1"/>
  <c r="L242" i="1"/>
  <c r="I242" i="1"/>
  <c r="J242" i="1"/>
  <c r="K242" i="1"/>
  <c r="P242" i="1"/>
  <c r="Q242" i="1"/>
  <c r="R242" i="1"/>
  <c r="I243" i="1"/>
  <c r="J243" i="1"/>
  <c r="K243" i="1"/>
  <c r="P243" i="1"/>
  <c r="Q243" i="1"/>
  <c r="R243" i="1"/>
  <c r="I244" i="1"/>
  <c r="J244" i="1"/>
  <c r="K244" i="1"/>
  <c r="P244" i="1"/>
  <c r="Q244" i="1"/>
  <c r="R244" i="1"/>
  <c r="I245" i="1"/>
  <c r="J245" i="1"/>
  <c r="K245" i="1"/>
  <c r="P245" i="1"/>
  <c r="Q245" i="1"/>
  <c r="R245" i="1"/>
  <c r="I246" i="1"/>
  <c r="J246" i="1"/>
  <c r="K246" i="1"/>
  <c r="P246" i="1"/>
  <c r="Q246" i="1"/>
  <c r="R246" i="1"/>
  <c r="I247" i="1"/>
  <c r="J247" i="1"/>
  <c r="K247" i="1"/>
  <c r="P247" i="1"/>
  <c r="Q247" i="1"/>
  <c r="R247" i="1"/>
  <c r="I248" i="1"/>
  <c r="J248" i="1"/>
  <c r="K248" i="1"/>
  <c r="P248" i="1"/>
  <c r="Q248" i="1"/>
  <c r="R248" i="1"/>
  <c r="I249" i="1"/>
  <c r="J249" i="1"/>
  <c r="K249" i="1"/>
  <c r="P249" i="1"/>
  <c r="Q249" i="1"/>
  <c r="R249" i="1"/>
  <c r="I250" i="1"/>
  <c r="J250" i="1"/>
  <c r="K250" i="1"/>
  <c r="P250" i="1"/>
  <c r="Q250" i="1"/>
  <c r="R250" i="1"/>
  <c r="I251" i="1"/>
  <c r="J251" i="1"/>
  <c r="K251" i="1"/>
  <c r="P251" i="1"/>
  <c r="Q251" i="1"/>
  <c r="R251" i="1"/>
  <c r="I252" i="1"/>
  <c r="J252" i="1"/>
  <c r="K252" i="1"/>
  <c r="P252" i="1"/>
  <c r="Q252" i="1"/>
  <c r="R252" i="1"/>
  <c r="I253" i="1"/>
  <c r="J253" i="1"/>
  <c r="K253" i="1"/>
  <c r="P253" i="1"/>
  <c r="Q253" i="1"/>
  <c r="R253" i="1"/>
  <c r="I254" i="1"/>
  <c r="J254" i="1"/>
  <c r="K254" i="1"/>
  <c r="P254" i="1"/>
  <c r="Q254" i="1"/>
  <c r="R254" i="1"/>
  <c r="I255" i="1"/>
  <c r="J255" i="1"/>
  <c r="K255" i="1"/>
  <c r="P255" i="1"/>
  <c r="Q255" i="1"/>
  <c r="R255" i="1"/>
  <c r="I256" i="1"/>
  <c r="J256" i="1"/>
  <c r="K256" i="1"/>
  <c r="P256" i="1"/>
  <c r="Q256" i="1"/>
  <c r="R256" i="1"/>
  <c r="I257" i="1"/>
  <c r="J257" i="1"/>
  <c r="K257" i="1"/>
  <c r="P257" i="1"/>
  <c r="Q257" i="1"/>
  <c r="R257" i="1"/>
  <c r="I258" i="1"/>
  <c r="J258" i="1"/>
  <c r="K258" i="1"/>
  <c r="P258" i="1"/>
  <c r="Q258" i="1"/>
  <c r="R258" i="1"/>
  <c r="I259" i="1"/>
  <c r="J259" i="1"/>
  <c r="K259" i="1"/>
  <c r="P259" i="1"/>
  <c r="Q259" i="1"/>
  <c r="R259" i="1"/>
  <c r="I260" i="1"/>
  <c r="J260" i="1"/>
  <c r="K260" i="1"/>
  <c r="P260" i="1"/>
  <c r="Q260" i="1"/>
  <c r="R260" i="1"/>
  <c r="I261" i="1"/>
  <c r="J261" i="1"/>
  <c r="K261" i="1"/>
  <c r="P261" i="1"/>
  <c r="Q261" i="1"/>
  <c r="R261" i="1"/>
  <c r="I262" i="1"/>
  <c r="J262" i="1"/>
  <c r="K262" i="1"/>
  <c r="P262" i="1"/>
  <c r="Q262" i="1"/>
  <c r="R262" i="1"/>
  <c r="I263" i="1"/>
  <c r="J263" i="1"/>
  <c r="K263" i="1"/>
  <c r="P263" i="1"/>
  <c r="Q263" i="1"/>
  <c r="R263" i="1"/>
  <c r="I264" i="1"/>
  <c r="J264" i="1"/>
  <c r="K264" i="1"/>
  <c r="P264" i="1"/>
  <c r="Q264" i="1"/>
  <c r="R264" i="1"/>
  <c r="I265" i="1"/>
  <c r="J265" i="1"/>
  <c r="K265" i="1"/>
  <c r="P265" i="1"/>
  <c r="Q265" i="1"/>
  <c r="R265" i="1"/>
  <c r="L266" i="1"/>
  <c r="I266" i="1"/>
  <c r="J266" i="1"/>
  <c r="K266" i="1"/>
  <c r="P266" i="1"/>
  <c r="Q266" i="1"/>
  <c r="R266" i="1"/>
  <c r="I267" i="1"/>
  <c r="J267" i="1"/>
  <c r="K267" i="1"/>
  <c r="P267" i="1"/>
  <c r="Q267" i="1"/>
  <c r="R267" i="1"/>
  <c r="I268" i="1"/>
  <c r="J268" i="1"/>
  <c r="K268" i="1"/>
  <c r="P268" i="1"/>
  <c r="Q268" i="1"/>
  <c r="R268" i="1"/>
  <c r="I269" i="1"/>
  <c r="J269" i="1"/>
  <c r="K269" i="1"/>
  <c r="P269" i="1"/>
  <c r="Q269" i="1"/>
  <c r="R269" i="1"/>
  <c r="I270" i="1"/>
  <c r="J270" i="1"/>
  <c r="K270" i="1"/>
  <c r="P270" i="1"/>
  <c r="Q270" i="1"/>
  <c r="R270" i="1"/>
  <c r="I271" i="1"/>
  <c r="J271" i="1"/>
  <c r="K271" i="1"/>
  <c r="P271" i="1"/>
  <c r="Q271" i="1"/>
  <c r="R271" i="1"/>
  <c r="I272" i="1"/>
  <c r="J272" i="1"/>
  <c r="K272" i="1"/>
  <c r="P272" i="1"/>
  <c r="Q272" i="1"/>
  <c r="R272" i="1"/>
  <c r="I273" i="1"/>
  <c r="J273" i="1"/>
  <c r="K273" i="1"/>
  <c r="P273" i="1"/>
  <c r="Q273" i="1"/>
  <c r="R273" i="1"/>
  <c r="I274" i="1"/>
  <c r="J274" i="1"/>
  <c r="K274" i="1"/>
  <c r="P274" i="1"/>
  <c r="Q274" i="1"/>
  <c r="R274" i="1"/>
  <c r="I275" i="1"/>
  <c r="J275" i="1"/>
  <c r="K275" i="1"/>
  <c r="P275" i="1"/>
  <c r="Q275" i="1"/>
  <c r="R275" i="1"/>
  <c r="I276" i="1"/>
  <c r="J276" i="1"/>
  <c r="K276" i="1"/>
  <c r="P276" i="1"/>
  <c r="Q276" i="1"/>
  <c r="R276" i="1"/>
  <c r="I277" i="1"/>
  <c r="J277" i="1"/>
  <c r="K277" i="1"/>
  <c r="P277" i="1"/>
  <c r="Q277" i="1"/>
  <c r="R277" i="1"/>
  <c r="I278" i="1"/>
  <c r="J278" i="1"/>
  <c r="K278" i="1"/>
  <c r="P278" i="1"/>
  <c r="Q278" i="1"/>
  <c r="R278" i="1"/>
  <c r="I279" i="1"/>
  <c r="J279" i="1"/>
  <c r="K279" i="1"/>
  <c r="P279" i="1"/>
  <c r="Q279" i="1"/>
  <c r="R279" i="1"/>
  <c r="I280" i="1"/>
  <c r="J280" i="1"/>
  <c r="K280" i="1"/>
  <c r="P280" i="1"/>
  <c r="Q280" i="1"/>
  <c r="R280" i="1"/>
  <c r="I281" i="1"/>
  <c r="J281" i="1"/>
  <c r="K281" i="1"/>
  <c r="P281" i="1"/>
  <c r="Q281" i="1"/>
  <c r="R281" i="1"/>
  <c r="I282" i="1"/>
  <c r="J282" i="1"/>
  <c r="K282" i="1"/>
  <c r="P282" i="1"/>
  <c r="Q282" i="1"/>
  <c r="R282" i="1"/>
  <c r="I283" i="1"/>
  <c r="J283" i="1"/>
  <c r="K283" i="1"/>
  <c r="P283" i="1"/>
  <c r="Q283" i="1"/>
  <c r="R283" i="1"/>
  <c r="I284" i="1"/>
  <c r="J284" i="1"/>
  <c r="K284" i="1"/>
  <c r="P284" i="1"/>
  <c r="Q284" i="1"/>
  <c r="R284" i="1"/>
  <c r="I285" i="1"/>
  <c r="J285" i="1"/>
  <c r="K285" i="1"/>
  <c r="P285" i="1"/>
  <c r="Q285" i="1"/>
  <c r="R285" i="1"/>
  <c r="I286" i="1"/>
  <c r="J286" i="1"/>
  <c r="K286" i="1"/>
  <c r="P286" i="1"/>
  <c r="Q286" i="1"/>
  <c r="R286" i="1"/>
  <c r="I287" i="1"/>
  <c r="J287" i="1"/>
  <c r="K287" i="1"/>
  <c r="P287" i="1"/>
  <c r="Q287" i="1"/>
  <c r="R287" i="1"/>
  <c r="I288" i="1"/>
  <c r="J288" i="1"/>
  <c r="K288" i="1"/>
  <c r="P288" i="1"/>
  <c r="Q288" i="1"/>
  <c r="R288" i="1"/>
  <c r="I289" i="1"/>
  <c r="J289" i="1"/>
  <c r="K289" i="1"/>
  <c r="P289" i="1"/>
  <c r="Q289" i="1"/>
  <c r="R289" i="1"/>
  <c r="I290" i="1"/>
  <c r="J290" i="1"/>
  <c r="K290" i="1"/>
  <c r="P290" i="1"/>
  <c r="Q290" i="1"/>
  <c r="R290" i="1"/>
  <c r="I291" i="1"/>
  <c r="J291" i="1"/>
  <c r="K291" i="1"/>
  <c r="P291" i="1"/>
  <c r="Q291" i="1"/>
  <c r="R291" i="1"/>
  <c r="I292" i="1"/>
  <c r="J292" i="1"/>
  <c r="K292" i="1"/>
  <c r="P292" i="1"/>
  <c r="Q292" i="1"/>
  <c r="R292" i="1"/>
  <c r="I293" i="1"/>
  <c r="J293" i="1"/>
  <c r="K293" i="1"/>
  <c r="P293" i="1"/>
  <c r="Q293" i="1"/>
  <c r="R293" i="1"/>
  <c r="I294" i="1"/>
  <c r="J294" i="1"/>
  <c r="K294" i="1"/>
  <c r="P294" i="1"/>
  <c r="Q294" i="1"/>
  <c r="R294" i="1"/>
  <c r="I295" i="1"/>
  <c r="J295" i="1"/>
  <c r="K295" i="1"/>
  <c r="P295" i="1"/>
  <c r="Q295" i="1"/>
  <c r="R295" i="1"/>
  <c r="I296" i="1"/>
  <c r="J296" i="1"/>
  <c r="K296" i="1"/>
  <c r="P296" i="1"/>
  <c r="Q296" i="1"/>
  <c r="R296" i="1"/>
  <c r="I297" i="1"/>
  <c r="J297" i="1"/>
  <c r="K297" i="1"/>
  <c r="P297" i="1"/>
  <c r="Q297" i="1"/>
  <c r="R297" i="1"/>
  <c r="I298" i="1"/>
  <c r="J298" i="1"/>
  <c r="K298" i="1"/>
  <c r="P298" i="1"/>
  <c r="Q298" i="1"/>
  <c r="R298" i="1"/>
  <c r="I299" i="1"/>
  <c r="J299" i="1"/>
  <c r="K299" i="1"/>
  <c r="P299" i="1"/>
  <c r="Q299" i="1"/>
  <c r="R299" i="1"/>
  <c r="I300" i="1"/>
  <c r="J300" i="1"/>
  <c r="K300" i="1"/>
  <c r="P300" i="1"/>
  <c r="Q300" i="1"/>
  <c r="R300" i="1"/>
  <c r="I301" i="1"/>
  <c r="J301" i="1"/>
  <c r="K301" i="1"/>
  <c r="P301" i="1"/>
  <c r="Q301" i="1"/>
  <c r="R301" i="1"/>
  <c r="I302" i="1"/>
  <c r="J302" i="1"/>
  <c r="K302" i="1"/>
  <c r="P302" i="1"/>
  <c r="Q302" i="1"/>
  <c r="R302" i="1"/>
  <c r="I303" i="1"/>
  <c r="J303" i="1"/>
  <c r="K303" i="1"/>
  <c r="P303" i="1"/>
  <c r="Q303" i="1"/>
  <c r="R303" i="1"/>
  <c r="I304" i="1"/>
  <c r="J304" i="1"/>
  <c r="K304" i="1"/>
  <c r="P304" i="1"/>
  <c r="Q304" i="1"/>
  <c r="R304" i="1"/>
  <c r="I305" i="1"/>
  <c r="J305" i="1"/>
  <c r="K305" i="1"/>
  <c r="P305" i="1"/>
  <c r="Q305" i="1"/>
  <c r="R305" i="1"/>
  <c r="I306" i="1"/>
  <c r="J306" i="1"/>
  <c r="K306" i="1"/>
  <c r="P306" i="1"/>
  <c r="Q306" i="1"/>
  <c r="R306" i="1"/>
  <c r="P30" i="3" l="1"/>
  <c r="P31" i="3"/>
  <c r="P32" i="3"/>
  <c r="P33" i="3"/>
  <c r="P34" i="3"/>
  <c r="P35" i="3"/>
  <c r="P36" i="3"/>
  <c r="P37" i="3"/>
  <c r="P38" i="3"/>
  <c r="R30" i="3" l="1"/>
  <c r="R31" i="3"/>
  <c r="R32" i="3"/>
  <c r="R33" i="3"/>
  <c r="R34" i="3"/>
  <c r="R35" i="3"/>
  <c r="R36" i="3"/>
  <c r="R37" i="3"/>
  <c r="R38" i="3"/>
  <c r="R29" i="3"/>
  <c r="P29" i="3"/>
  <c r="N30" i="3"/>
  <c r="N31" i="3"/>
  <c r="N32" i="3"/>
  <c r="N33" i="3"/>
  <c r="N34" i="3"/>
  <c r="N35" i="3"/>
  <c r="N36" i="3"/>
  <c r="N37" i="3"/>
  <c r="N38" i="3"/>
  <c r="N29" i="3"/>
  <c r="F31" i="3"/>
  <c r="F33" i="3"/>
  <c r="F29" i="3"/>
  <c r="S30" i="3"/>
  <c r="S31" i="3"/>
  <c r="S32" i="3"/>
  <c r="S33" i="3"/>
  <c r="S34" i="3"/>
  <c r="S35" i="3"/>
  <c r="S36" i="3"/>
  <c r="S37" i="3"/>
  <c r="S38" i="3"/>
  <c r="S29" i="3"/>
  <c r="Q30" i="3"/>
  <c r="Q31" i="3"/>
  <c r="Q32" i="3"/>
  <c r="Q33" i="3"/>
  <c r="Q34" i="3"/>
  <c r="Q35" i="3"/>
  <c r="Q36" i="3"/>
  <c r="Q37" i="3"/>
  <c r="Q38" i="3"/>
  <c r="G31" i="3" l="1"/>
  <c r="G33" i="3"/>
  <c r="F30" i="3"/>
  <c r="G30" i="3"/>
  <c r="F32" i="3"/>
  <c r="G32" i="3"/>
  <c r="F38" i="3"/>
  <c r="G38" i="3"/>
  <c r="F35" i="3"/>
  <c r="G35" i="3"/>
  <c r="G37" i="3"/>
  <c r="F37" i="3"/>
  <c r="F36" i="3"/>
  <c r="G36" i="3"/>
  <c r="F34" i="3"/>
  <c r="G34" i="3"/>
  <c r="H30" i="3"/>
  <c r="J30" i="3"/>
  <c r="L30" i="3"/>
  <c r="H31" i="3"/>
  <c r="J31" i="3"/>
  <c r="L31" i="3"/>
  <c r="H32" i="3"/>
  <c r="J32" i="3"/>
  <c r="L32" i="3"/>
  <c r="H33" i="3"/>
  <c r="J33" i="3"/>
  <c r="L33" i="3"/>
  <c r="H34" i="3"/>
  <c r="J34" i="3"/>
  <c r="L34" i="3"/>
  <c r="H35" i="3"/>
  <c r="J35" i="3"/>
  <c r="L35" i="3"/>
  <c r="H36" i="3"/>
  <c r="J36" i="3"/>
  <c r="L36" i="3"/>
  <c r="H37" i="3"/>
  <c r="J37" i="3"/>
  <c r="L37" i="3"/>
  <c r="H38" i="3"/>
  <c r="J38" i="3"/>
  <c r="L38" i="3"/>
  <c r="L29" i="3"/>
  <c r="J29" i="3"/>
  <c r="H29" i="3"/>
  <c r="M29" i="3"/>
  <c r="K29" i="3"/>
  <c r="M30" i="3"/>
  <c r="K30" i="3"/>
  <c r="M31" i="3"/>
  <c r="K31" i="3"/>
  <c r="M32" i="3"/>
  <c r="K32" i="3"/>
  <c r="M33" i="3"/>
  <c r="M34" i="3"/>
  <c r="M35" i="3"/>
  <c r="M36" i="3"/>
  <c r="K36" i="3"/>
  <c r="M37" i="3"/>
  <c r="K37" i="3"/>
  <c r="M38" i="3"/>
  <c r="K38" i="3"/>
  <c r="I34" i="3" l="1"/>
  <c r="I33" i="3"/>
  <c r="I32" i="3"/>
  <c r="I36" i="3"/>
  <c r="I35" i="3"/>
  <c r="I37" i="3"/>
  <c r="K35" i="3"/>
  <c r="I31" i="3"/>
  <c r="I38" i="3"/>
  <c r="I30" i="3"/>
  <c r="K34" i="3"/>
  <c r="G29" i="3"/>
  <c r="I29" i="3"/>
  <c r="K33" i="3"/>
  <c r="B30" i="3" l="1"/>
  <c r="C30" i="3"/>
  <c r="D30" i="3"/>
  <c r="E30" i="3"/>
  <c r="B31" i="3"/>
  <c r="C31" i="3"/>
  <c r="D31" i="3"/>
  <c r="E31" i="3"/>
  <c r="B32" i="3"/>
  <c r="C32" i="3"/>
  <c r="D32" i="3"/>
  <c r="E32" i="3"/>
  <c r="B33" i="3"/>
  <c r="C33" i="3"/>
  <c r="D33" i="3"/>
  <c r="E33" i="3"/>
  <c r="B34" i="3"/>
  <c r="C34" i="3"/>
  <c r="D34" i="3"/>
  <c r="E34" i="3"/>
  <c r="B35" i="3"/>
  <c r="C35" i="3"/>
  <c r="D35" i="3"/>
  <c r="E35" i="3"/>
  <c r="B36" i="3"/>
  <c r="C36" i="3"/>
  <c r="D36" i="3"/>
  <c r="E36" i="3"/>
  <c r="B37" i="3"/>
  <c r="C37" i="3"/>
  <c r="D37" i="3"/>
  <c r="E37" i="3"/>
  <c r="B38" i="3"/>
  <c r="C38" i="3"/>
  <c r="D38" i="3"/>
  <c r="E38" i="3"/>
  <c r="C29" i="3"/>
  <c r="D29" i="3"/>
  <c r="E29" i="3"/>
  <c r="B29" i="3"/>
  <c r="O38" i="3"/>
  <c r="O37" i="3"/>
  <c r="O36" i="3"/>
  <c r="O35" i="3"/>
  <c r="O34" i="3"/>
  <c r="O33" i="3"/>
  <c r="O32" i="3"/>
  <c r="O31" i="3"/>
  <c r="O30" i="3"/>
  <c r="Q29" i="3"/>
  <c r="O29" i="3"/>
  <c r="M17" i="3" l="1"/>
  <c r="Q17" i="3"/>
  <c r="D17" i="3"/>
  <c r="E17" i="3"/>
  <c r="S17" i="3"/>
  <c r="O17" i="3"/>
  <c r="I17" i="3"/>
  <c r="K17" i="3"/>
  <c r="P17" i="3"/>
  <c r="N17" i="3"/>
  <c r="L17" i="3"/>
  <c r="R17" i="3"/>
  <c r="F17" i="3" l="1"/>
  <c r="J17" i="3"/>
  <c r="H17" i="3"/>
  <c r="G17" i="3"/>
</calcChain>
</file>

<file path=xl/sharedStrings.xml><?xml version="1.0" encoding="utf-8"?>
<sst xmlns="http://schemas.openxmlformats.org/spreadsheetml/2006/main" count="1926" uniqueCount="674">
  <si>
    <t>SiteRef</t>
  </si>
  <si>
    <t>Proposed_Use</t>
  </si>
  <si>
    <t>Area_Ha</t>
  </si>
  <si>
    <t>FZ3b_pct</t>
  </si>
  <si>
    <t>FZ3a_pct</t>
  </si>
  <si>
    <t>FZ2_pct</t>
  </si>
  <si>
    <t>uFMfSW30yr_pct</t>
  </si>
  <si>
    <t>uFMfSW100yr_pct</t>
  </si>
  <si>
    <t>uFMfSW1000yr_pct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</si>
  <si>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</si>
  <si>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</si>
  <si>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</si>
  <si>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</si>
  <si>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</si>
  <si>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</si>
  <si>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Proposed Use</t>
  </si>
  <si>
    <t>Number of Sites</t>
  </si>
  <si>
    <t>Area (ha)</t>
  </si>
  <si>
    <t xml:space="preserve">No. 100% </t>
  </si>
  <si>
    <t>No.</t>
  </si>
  <si>
    <t>Key</t>
  </si>
  <si>
    <t>TOTAL</t>
  </si>
  <si>
    <t>Main Table</t>
  </si>
  <si>
    <t xml:space="preserve">Flood Zone 1 + Surface Water </t>
  </si>
  <si>
    <t>Site Reference</t>
  </si>
  <si>
    <t>Site Name</t>
  </si>
  <si>
    <t>%</t>
  </si>
  <si>
    <t>Development Viability</t>
  </si>
  <si>
    <t>FZ1</t>
  </si>
  <si>
    <t>FZ3a_Area</t>
  </si>
  <si>
    <t>FZ2_Area</t>
  </si>
  <si>
    <t>uFMfSW30yr_Area</t>
  </si>
  <si>
    <t>uFMfSW100yr_Area</t>
  </si>
  <si>
    <t>uFMfSW1000yr_Area</t>
  </si>
  <si>
    <t>FZ3b_Area</t>
  </si>
  <si>
    <t>Name</t>
  </si>
  <si>
    <t>FZ1_Area</t>
  </si>
  <si>
    <t>Residential</t>
  </si>
  <si>
    <t>Employment</t>
  </si>
  <si>
    <t>Mixed Use</t>
  </si>
  <si>
    <t>Gypsy &amp; Traveller</t>
  </si>
  <si>
    <t>Exception Test</t>
  </si>
  <si>
    <t>Recommendation B</t>
  </si>
  <si>
    <t>Consider site layout and design</t>
  </si>
  <si>
    <t>Recommendation C</t>
  </si>
  <si>
    <t>Recommendation D</t>
  </si>
  <si>
    <t>Recommendation E</t>
  </si>
  <si>
    <t>Require further investigation based on surface water risk</t>
  </si>
  <si>
    <t>Rossendale Borough Council</t>
  </si>
  <si>
    <t>SFRA01</t>
  </si>
  <si>
    <t>Whinberry View</t>
  </si>
  <si>
    <t>SFRA02</t>
  </si>
  <si>
    <t>Valley Centre</t>
  </si>
  <si>
    <t>SFRA03</t>
  </si>
  <si>
    <t>Land North of Lime Tree Grove (Constablee 1)</t>
  </si>
  <si>
    <t>SFRA04</t>
  </si>
  <si>
    <t>Land to  West of Hollin Way (Constablee 5)</t>
  </si>
  <si>
    <t>SFRA05</t>
  </si>
  <si>
    <t>Woodtop Garage, Townsendfold</t>
  </si>
  <si>
    <t>SFRA06</t>
  </si>
  <si>
    <t>Land to rear of Waingate, Springside</t>
  </si>
  <si>
    <t>SFRA07</t>
  </si>
  <si>
    <t>Mill End Mill</t>
  </si>
  <si>
    <t>SFRA08</t>
  </si>
  <si>
    <t>Albion Mill, Burnley Road East</t>
  </si>
  <si>
    <t>SFRA09</t>
  </si>
  <si>
    <t>Land off Greensnook Lane</t>
  </si>
  <si>
    <t>SFRA10</t>
  </si>
  <si>
    <t>Land to rear of Oak Street</t>
  </si>
  <si>
    <t>SFRA12</t>
  </si>
  <si>
    <t>Land at Robert Street</t>
  </si>
  <si>
    <t>SFRA13</t>
  </si>
  <si>
    <t>Anvil Street</t>
  </si>
  <si>
    <t>SFRA14</t>
  </si>
  <si>
    <t>Land at Hollin Lane</t>
  </si>
  <si>
    <t>SFRA15</t>
  </si>
  <si>
    <t>The Orchard, Land off Helmshore Road</t>
  </si>
  <si>
    <t>SFRA16</t>
  </si>
  <si>
    <t>Car Park Adj Winfields</t>
  </si>
  <si>
    <t>SFRA17</t>
  </si>
  <si>
    <t>Land at Higher Cross Row</t>
  </si>
  <si>
    <t>SFRA18</t>
  </si>
  <si>
    <t>Land off Earnshaw Road</t>
  </si>
  <si>
    <t>SFRA19</t>
  </si>
  <si>
    <t>Land to rear of Cemetery Terrace</t>
  </si>
  <si>
    <t>SFRA20</t>
  </si>
  <si>
    <t>Former Tip Fairwell Cemetery</t>
  </si>
  <si>
    <t>SFRA21</t>
  </si>
  <si>
    <t>Plot 1, Futures Park New Line</t>
  </si>
  <si>
    <t>SFRA22</t>
  </si>
  <si>
    <t>Plot 5 Futures Park New Line</t>
  </si>
  <si>
    <t>SFRA23</t>
  </si>
  <si>
    <t>Tong Farm</t>
  </si>
  <si>
    <t>SFRA24</t>
  </si>
  <si>
    <t>Lower Stack Farm</t>
  </si>
  <si>
    <t>SFRA25</t>
  </si>
  <si>
    <t>Green Farm Todmorden old Road</t>
  </si>
  <si>
    <t>SFRA26</t>
  </si>
  <si>
    <t>Land at Rossendale Crescent/Greave Clough Lane</t>
  </si>
  <si>
    <t>SFRA27</t>
  </si>
  <si>
    <t>Land Adj New Line</t>
  </si>
  <si>
    <t>SFRA28</t>
  </si>
  <si>
    <t>Land to Rear of 34 Sow Clough Road</t>
  </si>
  <si>
    <t>SFRA29</t>
  </si>
  <si>
    <t>Land Off Newchurch Old Road</t>
  </si>
  <si>
    <t>SFRA30</t>
  </si>
  <si>
    <t>Land Off Cowtoot Lane</t>
  </si>
  <si>
    <t>SFRA31</t>
  </si>
  <si>
    <t>Land Adj To Futures Park</t>
  </si>
  <si>
    <t>SFRA32</t>
  </si>
  <si>
    <t>Bacup Leisure Centre</t>
  </si>
  <si>
    <t>SFRA33</t>
  </si>
  <si>
    <t>Booth Road/Woodland Mount, Brandwood</t>
  </si>
  <si>
    <t>SFRA34</t>
  </si>
  <si>
    <t>Land To THe Rear Of Highfield</t>
  </si>
  <si>
    <t>SFRA35</t>
  </si>
  <si>
    <t>Reed Street, Bacup</t>
  </si>
  <si>
    <t>SFRA36</t>
  </si>
  <si>
    <t>Off Fernhill Drive</t>
  </si>
  <si>
    <t>SFRA37</t>
  </si>
  <si>
    <t>Land Behind Pennine Road To West</t>
  </si>
  <si>
    <t>SFRA38</t>
  </si>
  <si>
    <t>Site 5A Kearns Mill, Cowpe</t>
  </si>
  <si>
    <t>SFRA39</t>
  </si>
  <si>
    <t>Site 5B Kearns Mill, Cowpe</t>
  </si>
  <si>
    <t>SFRA40</t>
  </si>
  <si>
    <t>Greenbridge, Cowpe</t>
  </si>
  <si>
    <t>SFRA41</t>
  </si>
  <si>
    <t>Field Off Market Street</t>
  </si>
  <si>
    <t>SFRA42</t>
  </si>
  <si>
    <t>Former Riverside Whitworth Civic Hall</t>
  </si>
  <si>
    <t>SFRA43</t>
  </si>
  <si>
    <t>Land North Of King Street</t>
  </si>
  <si>
    <t>SFRA44</t>
  </si>
  <si>
    <t>Land Adjacent To Kirkhill Road</t>
  </si>
  <si>
    <t>SFRA45</t>
  </si>
  <si>
    <t>Land To Side And Rear Of Petrol Station, Manchester Road</t>
  </si>
  <si>
    <t>SFRA46</t>
  </si>
  <si>
    <t>Land Rear of Highfield Nursing Home</t>
  </si>
  <si>
    <t>SFRA47</t>
  </si>
  <si>
    <t>Land At South Side Of Hud Rake</t>
  </si>
  <si>
    <t>SFRA48</t>
  </si>
  <si>
    <t>Land Rear Of Haslingden Cricket Club</t>
  </si>
  <si>
    <t>SFRA49</t>
  </si>
  <si>
    <t>Land Off Highfield Street</t>
  </si>
  <si>
    <t>SFRA50</t>
  </si>
  <si>
    <t>Former Moniques Site &amp; Petrol Station</t>
  </si>
  <si>
    <t>SFRA51</t>
  </si>
  <si>
    <t>Land To Rear Of Helmshore Road</t>
  </si>
  <si>
    <t>SFRA52</t>
  </si>
  <si>
    <t>Land Off Blackburn Road/Hud Hey</t>
  </si>
  <si>
    <t>SFRA53</t>
  </si>
  <si>
    <t>Plot 2 Land Off Station Road</t>
  </si>
  <si>
    <t>SFRA54</t>
  </si>
  <si>
    <t>Land Adjacent Park Avenue/Cricceth Close</t>
  </si>
  <si>
    <t>SFRA55</t>
  </si>
  <si>
    <t>Prinny Hill Road</t>
  </si>
  <si>
    <t>SFRA56</t>
  </si>
  <si>
    <t>Multi-Occupied Mill Shop</t>
  </si>
  <si>
    <t>SFRA57</t>
  </si>
  <si>
    <t>End Of Haslingden Sports Centre Playing Fields</t>
  </si>
  <si>
    <t>SFRA58</t>
  </si>
  <si>
    <t>Pitt Heads, Clegg Street</t>
  </si>
  <si>
    <t>SFRA59</t>
  </si>
  <si>
    <t>Land West Of B6232</t>
  </si>
  <si>
    <t>SFRA60</t>
  </si>
  <si>
    <t>Land At Alden Road</t>
  </si>
  <si>
    <t>SFRA61</t>
  </si>
  <si>
    <t>Land Off Curven Edge</t>
  </si>
  <si>
    <t>SFRA62</t>
  </si>
  <si>
    <t>Land At Higher Cloughfold</t>
  </si>
  <si>
    <t>SFRA63</t>
  </si>
  <si>
    <t>Former Quarry</t>
  </si>
  <si>
    <t>SFRA64</t>
  </si>
  <si>
    <t>Field Adjacent Goodshaw Lane/Gibhill Lane</t>
  </si>
  <si>
    <t>SFRA65</t>
  </si>
  <si>
    <t>Land Adjacent Recreatation Ground 81, Goodshaw</t>
  </si>
  <si>
    <t>SFRA66</t>
  </si>
  <si>
    <t>Land (A) Adjacent Swinshaw Cottages, Goodshaw</t>
  </si>
  <si>
    <t>SFRA67</t>
  </si>
  <si>
    <t>Land Adjacent Goodshaw Bowling Green</t>
  </si>
  <si>
    <t>SFRA68</t>
  </si>
  <si>
    <t>Land Adj Ullswater Way</t>
  </si>
  <si>
    <t>SFRA69</t>
  </si>
  <si>
    <t>Middlegate Green, Goodshaw Chapel</t>
  </si>
  <si>
    <t>SFRA70</t>
  </si>
  <si>
    <t>Thirlmere Way, Goodshaw Chapel</t>
  </si>
  <si>
    <t>SFRA71</t>
  </si>
  <si>
    <t>Land Opposite Church Lane</t>
  </si>
  <si>
    <t>SFRA72</t>
  </si>
  <si>
    <t>Land Adjacent To St. Annes School</t>
  </si>
  <si>
    <t>SFRA73</t>
  </si>
  <si>
    <t>Land To Rear Of Holland Avenue</t>
  </si>
  <si>
    <t>SFRA74</t>
  </si>
  <si>
    <t>Land To Rear of Johnny Barn Farm</t>
  </si>
  <si>
    <t>SFRA75</t>
  </si>
  <si>
    <t>Rear Of Union Street, Hurst Crescent</t>
  </si>
  <si>
    <t>SFRA76</t>
  </si>
  <si>
    <t>Site 7A, Former Groundwork, New Hall</t>
  </si>
  <si>
    <t>SFRA77</t>
  </si>
  <si>
    <t>Land Between newchurch Road and Bacup Road</t>
  </si>
  <si>
    <t>SFRA78</t>
  </si>
  <si>
    <t>Mount Zion Baptist &amp; 240 Edgeside Lane</t>
  </si>
  <si>
    <t>SFRA79</t>
  </si>
  <si>
    <t>Hobson Street Plateau</t>
  </si>
  <si>
    <t>SFRA80</t>
  </si>
  <si>
    <t>Carr Farm, Lomas Lane</t>
  </si>
  <si>
    <t>SFRA81</t>
  </si>
  <si>
    <t>Warth mill Plus Land At Rear</t>
  </si>
  <si>
    <t>SFRA83</t>
  </si>
  <si>
    <t>Willow Avenue Off Lime Tree Grove</t>
  </si>
  <si>
    <t>SFRA84</t>
  </si>
  <si>
    <t>Laund Bank Barn 2</t>
  </si>
  <si>
    <t>SFRA85</t>
  </si>
  <si>
    <t>Land Off Goodshaw Road Rear Of Silver Street</t>
  </si>
  <si>
    <t>SFRA86</t>
  </si>
  <si>
    <t>Rawtenstall Cloughfold Primary School</t>
  </si>
  <si>
    <t>SFRA87</t>
  </si>
  <si>
    <t>Land Adjacent Laburnum Cottages, 8126 155</t>
  </si>
  <si>
    <t>SFRA88</t>
  </si>
  <si>
    <t>Crabtree Hurst</t>
  </si>
  <si>
    <t>SFRA89</t>
  </si>
  <si>
    <t>Land Off Lea Bank</t>
  </si>
  <si>
    <t>SFRA90</t>
  </si>
  <si>
    <t>Land off Wales Road 8322-251</t>
  </si>
  <si>
    <t>SFRA91</t>
  </si>
  <si>
    <t>Garage Colony Off Turnpike</t>
  </si>
  <si>
    <t>SFRA92</t>
  </si>
  <si>
    <t>Land Off Hill End Lane, 8222-3397</t>
  </si>
  <si>
    <t>SFRA93</t>
  </si>
  <si>
    <t>Land Adjacent Dark Lane Football Ground</t>
  </si>
  <si>
    <t>SFRA94</t>
  </si>
  <si>
    <t>Land off Queensway, Staghills</t>
  </si>
  <si>
    <t>SFRA95</t>
  </si>
  <si>
    <t>Land Adjacent Swiss Clough</t>
  </si>
  <si>
    <t>SFRA96</t>
  </si>
  <si>
    <t>Land At Hey Head</t>
  </si>
  <si>
    <t>SFRA97</t>
  </si>
  <si>
    <t>Land Off Rock Bridge Fold</t>
  </si>
  <si>
    <t>SFRA98</t>
  </si>
  <si>
    <t>Land Off Cherry Tree Lane/Lower Clowes Road</t>
  </si>
  <si>
    <t>SFRA99</t>
  </si>
  <si>
    <t>Land To Rear Hardman Avenue</t>
  </si>
  <si>
    <t>SFRA100</t>
  </si>
  <si>
    <t>Land Off Fallbarn Crescent</t>
  </si>
  <si>
    <t>SFRA101</t>
  </si>
  <si>
    <t>Land Off Bocholt Way</t>
  </si>
  <si>
    <t>SFRA102</t>
  </si>
  <si>
    <t>Land To Rear Of Lyndale Scout Hut</t>
  </si>
  <si>
    <t>SFRA103</t>
  </si>
  <si>
    <t>Oak Mount Garden</t>
  </si>
  <si>
    <t>SFRA104</t>
  </si>
  <si>
    <t>Hall Carr Road</t>
  </si>
  <si>
    <t>SFRA105</t>
  </si>
  <si>
    <t>Rossendale Motor Sales, Bury Road</t>
  </si>
  <si>
    <t>SFRA106</t>
  </si>
  <si>
    <t>North Of Staghills Road</t>
  </si>
  <si>
    <t>SFRA107</t>
  </si>
  <si>
    <t>Balladen County Primary School, Lindea lea</t>
  </si>
  <si>
    <t>SFRA108</t>
  </si>
  <si>
    <t>Lomas Lane, Balladen</t>
  </si>
  <si>
    <t>SFRA109</t>
  </si>
  <si>
    <t>Melia Close, Rawtenstall</t>
  </si>
  <si>
    <t>SFRA110</t>
  </si>
  <si>
    <t>Hazel Street, Rising Bridge</t>
  </si>
  <si>
    <t>SFRA111</t>
  </si>
  <si>
    <t>Land At Moss Farm</t>
  </si>
  <si>
    <t>SFRA112</t>
  </si>
  <si>
    <t>Land Off Osborne Terrace</t>
  </si>
  <si>
    <t>SFRA113</t>
  </si>
  <si>
    <t>Area Occupied By Mill Premises Along River</t>
  </si>
  <si>
    <t>SFRA114</t>
  </si>
  <si>
    <t>Land Off Lower House Green</t>
  </si>
  <si>
    <t>SFRA115</t>
  </si>
  <si>
    <t>Park Road Garage Site</t>
  </si>
  <si>
    <t>SFRA116</t>
  </si>
  <si>
    <t>Myrtle Grove House, 392 Bacup Road</t>
  </si>
  <si>
    <t>SFRA117</t>
  </si>
  <si>
    <t>Land Off Taylor Avenue</t>
  </si>
  <si>
    <t>SFRA118</t>
  </si>
  <si>
    <t>Waterfoot Bus Terminus</t>
  </si>
  <si>
    <t>SFRA119</t>
  </si>
  <si>
    <t>Bacup Road Coal Yard</t>
  </si>
  <si>
    <t>SFRA120</t>
  </si>
  <si>
    <t>Land Behind Buxton Street</t>
  </si>
  <si>
    <t>SFRA121</t>
  </si>
  <si>
    <t>Former Rossendale and Accrington College Site</t>
  </si>
  <si>
    <t>SFRA122</t>
  </si>
  <si>
    <t>Former Leisure Site</t>
  </si>
  <si>
    <t>SFRA123</t>
  </si>
  <si>
    <t>Former Bacup Health Centre</t>
  </si>
  <si>
    <t>SFRA124</t>
  </si>
  <si>
    <t>Land West Of Sow Clough Road</t>
  </si>
  <si>
    <t>SFRA125</t>
  </si>
  <si>
    <t>Northfield Road</t>
  </si>
  <si>
    <t>SFRA126</t>
  </si>
  <si>
    <t>Heathbourne Road</t>
  </si>
  <si>
    <t>SFRA127</t>
  </si>
  <si>
    <t>Foxhill Drive</t>
  </si>
  <si>
    <t>SFRA128</t>
  </si>
  <si>
    <t>Thorn Gardens</t>
  </si>
  <si>
    <t>SFRA129</t>
  </si>
  <si>
    <t>Land/Garden at Delph House Scout Bottom</t>
  </si>
  <si>
    <t>SFRA130</t>
  </si>
  <si>
    <t>Duckworth Lane/Haslam Farm</t>
  </si>
  <si>
    <t>SFRA131</t>
  </si>
  <si>
    <t>New Hall Hey</t>
  </si>
  <si>
    <t>SFRA132</t>
  </si>
  <si>
    <t>Springside Shawforth</t>
  </si>
  <si>
    <t>SFRA133</t>
  </si>
  <si>
    <t>Adj Waterbarn Chapel Rakehead Lane</t>
  </si>
  <si>
    <t>SFRA134</t>
  </si>
  <si>
    <t>Adj Toll Bar Business Park</t>
  </si>
  <si>
    <t>SFRA135</t>
  </si>
  <si>
    <t>South of Toll Bar Business Park</t>
  </si>
  <si>
    <t>SFRA136</t>
  </si>
  <si>
    <t>Brunswick Terrace</t>
  </si>
  <si>
    <t>SFRA137</t>
  </si>
  <si>
    <t>Lee Brook Close, Rake Foot</t>
  </si>
  <si>
    <t>SFRA138</t>
  </si>
  <si>
    <t>Hugh Business Park</t>
  </si>
  <si>
    <t>SFRA139</t>
  </si>
  <si>
    <t>Gaghills Building Lane</t>
  </si>
  <si>
    <t>SFRA140</t>
  </si>
  <si>
    <t>Globe Mill and Adj Land</t>
  </si>
  <si>
    <t>SFRA141</t>
  </si>
  <si>
    <t>Dale Mill Burnley Road East</t>
  </si>
  <si>
    <t>SFRA142</t>
  </si>
  <si>
    <t>Old Football Ground Manchester Road</t>
  </si>
  <si>
    <t>SFRA143</t>
  </si>
  <si>
    <t>Land west of Blackburn Road</t>
  </si>
  <si>
    <t>SFRA144</t>
  </si>
  <si>
    <t>Alderwood/Pack Horse Farm</t>
  </si>
  <si>
    <t>SFRA145</t>
  </si>
  <si>
    <t>Land East of Burnley Road</t>
  </si>
  <si>
    <t>SFRA146</t>
  </si>
  <si>
    <t>Horse &amp; Jockey</t>
  </si>
  <si>
    <t>SFRA147</t>
  </si>
  <si>
    <t>Bolton Road North</t>
  </si>
  <si>
    <t>SFRA148</t>
  </si>
  <si>
    <t>Water Lane</t>
  </si>
  <si>
    <t>SFRA149</t>
  </si>
  <si>
    <t>Roundhill road/Rising Bridge Road</t>
  </si>
  <si>
    <t>SFRA150</t>
  </si>
  <si>
    <t>Land between Commercial Street &amp; Loveclough Park</t>
  </si>
  <si>
    <t>SFRA151</t>
  </si>
  <si>
    <t>Redundant Car Park Cowpe Road</t>
  </si>
  <si>
    <t>SFRA152</t>
  </si>
  <si>
    <t>Large Site at Hud Hey</t>
  </si>
  <si>
    <t>SFRA153</t>
  </si>
  <si>
    <t>Former Vale Mill (Beech Industrial Estate)</t>
  </si>
  <si>
    <t>SFRA154</t>
  </si>
  <si>
    <t>Hall Carr Farm</t>
  </si>
  <si>
    <t>SFRA155</t>
  </si>
  <si>
    <t>Townsend Fold, North of Hill</t>
  </si>
  <si>
    <t>SFRA156</t>
  </si>
  <si>
    <t>Thorn Bank</t>
  </si>
  <si>
    <t>SFRA157</t>
  </si>
  <si>
    <t>Land near Greensnook Farm</t>
  </si>
  <si>
    <t>SFRA158</t>
  </si>
  <si>
    <t>Land at Douglas Road Fieldfare Way</t>
  </si>
  <si>
    <t>SFRA159</t>
  </si>
  <si>
    <t>Land East of Rochdale Road (East of Empire Theatre)</t>
  </si>
  <si>
    <t>SFRA160</t>
  </si>
  <si>
    <t>Barlow Bottoms</t>
  </si>
  <si>
    <t>SFRA161</t>
  </si>
  <si>
    <t>Rear of Anglo Felt Factory</t>
  </si>
  <si>
    <t>SFRA162</t>
  </si>
  <si>
    <t>Land off Rockcliffe Road</t>
  </si>
  <si>
    <t>SFRA163</t>
  </si>
  <si>
    <t>Land at Alder Bottom / Great Hey Clough</t>
  </si>
  <si>
    <t>SFRA164</t>
  </si>
  <si>
    <t>Land East of Acrefield Drive (Hollin Way)</t>
  </si>
  <si>
    <t>SFRA165</t>
  </si>
  <si>
    <t>Oakenshore/Holland Avenue</t>
  </si>
  <si>
    <t>SFRA166</t>
  </si>
  <si>
    <t>Waterhouse, Cowpe</t>
  </si>
  <si>
    <t>SFRA167</t>
  </si>
  <si>
    <t>Mayfield Chicks</t>
  </si>
  <si>
    <t>SFRA168</t>
  </si>
  <si>
    <t>Kirkhill Rise (C), Land behind Hospital site</t>
  </si>
  <si>
    <t>SFRA169</t>
  </si>
  <si>
    <t>Land west of Park Road, Helmshore</t>
  </si>
  <si>
    <t>SFRA170</t>
  </si>
  <si>
    <t>Land west of Holcombe Road</t>
  </si>
  <si>
    <t>SFRA171</t>
  </si>
  <si>
    <t>Land north of Musbury Road. Helmshore</t>
  </si>
  <si>
    <t>SFRA172</t>
  </si>
  <si>
    <t>Land south of Alden Road</t>
  </si>
  <si>
    <t>SFRA173</t>
  </si>
  <si>
    <t>Rossendale Golf Club</t>
  </si>
  <si>
    <t>SFRA174</t>
  </si>
  <si>
    <t>Site between the Lodge, Haslingden Road and Tesco roundabout</t>
  </si>
  <si>
    <t>SFRA175</t>
  </si>
  <si>
    <t>Extension of New Hall Hey to the west</t>
  </si>
  <si>
    <t>SFRA176</t>
  </si>
  <si>
    <t>Land west of Lomas Lane</t>
  </si>
  <si>
    <t>SFRA177</t>
  </si>
  <si>
    <t>Horncliffe Quarry</t>
  </si>
  <si>
    <t>SFRA178</t>
  </si>
  <si>
    <t>Irwell Vale Mill</t>
  </si>
  <si>
    <t>SFRA179</t>
  </si>
  <si>
    <t>Land south of Chatterton Old Lane, Stubbins</t>
  </si>
  <si>
    <t>SFRA180</t>
  </si>
  <si>
    <t>Edenwood Mill</t>
  </si>
  <si>
    <t>SFRA181</t>
  </si>
  <si>
    <t>Acre Meadow</t>
  </si>
  <si>
    <t>SFRA182</t>
  </si>
  <si>
    <t>Land off Exchange Street</t>
  </si>
  <si>
    <t>SFRA183</t>
  </si>
  <si>
    <t>Land between Blackburn Road and A56</t>
  </si>
  <si>
    <t>SFRA184</t>
  </si>
  <si>
    <t>Land between Chatterton Hey and Nursing Home, Edenfield</t>
  </si>
  <si>
    <t>SFRA185</t>
  </si>
  <si>
    <t>Land to the west of Moorland View</t>
  </si>
  <si>
    <t>SFRA186</t>
  </si>
  <si>
    <t>Area of search to the east of Edenfield</t>
  </si>
  <si>
    <t>SFRA187</t>
  </si>
  <si>
    <t>Land to the south east of Edenfield</t>
  </si>
  <si>
    <t>SFRA188</t>
  </si>
  <si>
    <t>Site of Horsefield Avenue, Tonacliffe</t>
  </si>
  <si>
    <t>SFRA189</t>
  </si>
  <si>
    <t>Land to the east of Tonacliffe School</t>
  </si>
  <si>
    <t>SFRA190</t>
  </si>
  <si>
    <t>Land south of Bar Terrace</t>
  </si>
  <si>
    <t>SFRA191</t>
  </si>
  <si>
    <t>Land to the north of Whitworth High School</t>
  </si>
  <si>
    <t>SFRA192</t>
  </si>
  <si>
    <t>Land to the east of Long Acres Drive</t>
  </si>
  <si>
    <t>SFRA193</t>
  </si>
  <si>
    <t>Site off Valley View</t>
  </si>
  <si>
    <t>SFRA194</t>
  </si>
  <si>
    <t>Land south of Quarry Street, Shawforth</t>
  </si>
  <si>
    <t>SFRA195</t>
  </si>
  <si>
    <t>Eagley Bank, Shawforth</t>
  </si>
  <si>
    <t>SFRA196</t>
  </si>
  <si>
    <t>Land north of Knott Hill (west of Winterbutt Lee)</t>
  </si>
  <si>
    <t>SFRA197</t>
  </si>
  <si>
    <t>Playing field north of Knowsley Crescent</t>
  </si>
  <si>
    <t>SFRA198</t>
  </si>
  <si>
    <t>Britannia Shore Service Station</t>
  </si>
  <si>
    <t>SFRA199</t>
  </si>
  <si>
    <t>Land at Tough Gate, Britannia</t>
  </si>
  <si>
    <t>SFRA200</t>
  </si>
  <si>
    <t>Redundant Stable Yard to the rear of 580</t>
  </si>
  <si>
    <t>SFRA201</t>
  </si>
  <si>
    <t>Land to the back of Britannia School and to the north of Warren Drive</t>
  </si>
  <si>
    <t>SFRA202</t>
  </si>
  <si>
    <t>Land around Sheephouse Reservoir</t>
  </si>
  <si>
    <t>SFRA203</t>
  </si>
  <si>
    <t>Land east of Warcock Lane, bacup</t>
  </si>
  <si>
    <t>SFRA204</t>
  </si>
  <si>
    <t>Land off Coal Pit Lane</t>
  </si>
  <si>
    <t>SFRA205</t>
  </si>
  <si>
    <t>Land south of The Weir Public House</t>
  </si>
  <si>
    <t>SFRA206</t>
  </si>
  <si>
    <t>Land west of Burnley Road, Weir</t>
  </si>
  <si>
    <t>SFRA207</t>
  </si>
  <si>
    <t>Lower Old Clough Farm, Weir</t>
  </si>
  <si>
    <t>SFRA208</t>
  </si>
  <si>
    <t>Huttock Top, Bacup</t>
  </si>
  <si>
    <t>SFRA209</t>
  </si>
  <si>
    <t>Land at Huttock Farm, Bacup</t>
  </si>
  <si>
    <t>SFRA210</t>
  </si>
  <si>
    <t>Land south of Huttock Top Farm, Bacup</t>
  </si>
  <si>
    <t>SFRA211</t>
  </si>
  <si>
    <t>Land west of Sow Clough, Stacksteads</t>
  </si>
  <si>
    <t>SFRA212</t>
  </si>
  <si>
    <t>Land north of Blackwood Road, Stacksteads</t>
  </si>
  <si>
    <t>SFRA213</t>
  </si>
  <si>
    <t>Land off Rakehead Lane, Stacksteads</t>
  </si>
  <si>
    <t>SFRA214</t>
  </si>
  <si>
    <t>Land adjacent Waterbarn, Stacksteads</t>
  </si>
  <si>
    <t>SFRA215</t>
  </si>
  <si>
    <t>Shawclough Works, Edgeside</t>
  </si>
  <si>
    <t>SFRA216</t>
  </si>
  <si>
    <t>Hollin Farm, Waterfoot</t>
  </si>
  <si>
    <t>SFRA217</t>
  </si>
  <si>
    <t>Land opposite Baptist Church, Water</t>
  </si>
  <si>
    <t>SFRA218</t>
  </si>
  <si>
    <t>Vacant Haulage Yard, Burnley Road East, Water</t>
  </si>
  <si>
    <t>SFRA219</t>
  </si>
  <si>
    <t>Land north of Springside, Water</t>
  </si>
  <si>
    <t>SFRA220</t>
  </si>
  <si>
    <t>Land at East Bank</t>
  </si>
  <si>
    <t>SFRA221</t>
  </si>
  <si>
    <t>Hugh Mill, Cowpe</t>
  </si>
  <si>
    <t>SFRA222</t>
  </si>
  <si>
    <t>Land by St Peter's School</t>
  </si>
  <si>
    <t>SFRA223</t>
  </si>
  <si>
    <t>Land to the east of Johnny Barn 2</t>
  </si>
  <si>
    <t>SFRA224</t>
  </si>
  <si>
    <t>Garden at Conway Road, Higher Cloughfold</t>
  </si>
  <si>
    <t>SFRA225</t>
  </si>
  <si>
    <t>Land to the east of Alder Grange School</t>
  </si>
  <si>
    <t>SFRA226</t>
  </si>
  <si>
    <t>Former Leprosy Hospital, Waterfoot</t>
  </si>
  <si>
    <t>SFRA227</t>
  </si>
  <si>
    <t>Greenbridge Mill (Hall Carr Mill) Lambert Haworth</t>
  </si>
  <si>
    <t>SFRA228</t>
  </si>
  <si>
    <t>Land adjacent 130 Haslingden Road, Rawtenstall</t>
  </si>
  <si>
    <t>SFRA229</t>
  </si>
  <si>
    <t>Land at Oakenhead Wood, Rawtenstall</t>
  </si>
  <si>
    <t>SFRA230</t>
  </si>
  <si>
    <t>Land off Lee Brook Road and Collinge Fold Lane, Rawtenstall</t>
  </si>
  <si>
    <t>SFRA231</t>
  </si>
  <si>
    <t>Land north of Adelaide Street</t>
  </si>
  <si>
    <t>SFRA232</t>
  </si>
  <si>
    <t>Bonfire Hill</t>
  </si>
  <si>
    <t>SFRA233</t>
  </si>
  <si>
    <t>Lawson Street, Goodshaw</t>
  </si>
  <si>
    <t>SFRA234</t>
  </si>
  <si>
    <t>Land east of Goodshaw Lane</t>
  </si>
  <si>
    <t>SFRA235</t>
  </si>
  <si>
    <t>Land north of The Jester</t>
  </si>
  <si>
    <t>SFRA236</t>
  </si>
  <si>
    <t>Land off Burnley Road, Loveclough</t>
  </si>
  <si>
    <t>SFRA237</t>
  </si>
  <si>
    <t>Swinshaw Hall, Loveclough</t>
  </si>
  <si>
    <t>SFRA238</t>
  </si>
  <si>
    <t>Land south of Commercial Street, Loveclough</t>
  </si>
  <si>
    <t>SFRA239</t>
  </si>
  <si>
    <t>Land north of Commercial Street, Loveclough</t>
  </si>
  <si>
    <t>SFRA240</t>
  </si>
  <si>
    <t>Land south of 1293 Burnley Road, Loveclough</t>
  </si>
  <si>
    <t>SFRA241</t>
  </si>
  <si>
    <t>Northern corner of Goodshaw Lane, Loveclough</t>
  </si>
  <si>
    <t>SFRA242</t>
  </si>
  <si>
    <t>Land south of Goodshawfold Road</t>
  </si>
  <si>
    <t>SFRA243</t>
  </si>
  <si>
    <t>Winfields, Acre</t>
  </si>
  <si>
    <t>SFRA244</t>
  </si>
  <si>
    <t>Baxenden Chemicals Ltd, Roundhill Lane, Rising Bridge</t>
  </si>
  <si>
    <t>SFRA245</t>
  </si>
  <si>
    <t>Hollin Gate Farm, Rising Bridge</t>
  </si>
  <si>
    <t>SFRA246</t>
  </si>
  <si>
    <t>Baxenden Chemicals Ltd, Rising Bridge</t>
  </si>
  <si>
    <t>SFRA247</t>
  </si>
  <si>
    <t>Land south of 51 Rising Bridge Road</t>
  </si>
  <si>
    <t>SFRA248</t>
  </si>
  <si>
    <t>Land North of Hud Hey</t>
  </si>
  <si>
    <t>SFRA249</t>
  </si>
  <si>
    <t>Land to the north of Haslingden Tip and Under Brow farm</t>
  </si>
  <si>
    <t>SFRA250</t>
  </si>
  <si>
    <t>West View</t>
  </si>
  <si>
    <t>SFRA251</t>
  </si>
  <si>
    <t>Prinny Hill Allotments</t>
  </si>
  <si>
    <t>SFRA252</t>
  </si>
  <si>
    <t>Hutch Bank Quarry</t>
  </si>
  <si>
    <t>SFRA253</t>
  </si>
  <si>
    <t>Land east of holcombe Road</t>
  </si>
  <si>
    <t>SFRA254</t>
  </si>
  <si>
    <t>Solomon's Site</t>
  </si>
  <si>
    <t>SFRA255</t>
  </si>
  <si>
    <t>Land east of Thor View School</t>
  </si>
  <si>
    <t>SFRA256</t>
  </si>
  <si>
    <t>Land at Holme Lane, Haslingden</t>
  </si>
  <si>
    <t>SFRA257</t>
  </si>
  <si>
    <t>Land off Hill Rise, Haslingden</t>
  </si>
  <si>
    <t>SFRA258</t>
  </si>
  <si>
    <t>Pike Law and Kirkhill Rise</t>
  </si>
  <si>
    <t>SFRA259</t>
  </si>
  <si>
    <t>Lower Clowes Road, New Hall Hey</t>
  </si>
  <si>
    <t>SFRA260</t>
  </si>
  <si>
    <t>Land to the south east of Britannia School</t>
  </si>
  <si>
    <t>SFRA261</t>
  </si>
  <si>
    <t>Garden of St Veronica Church, Helsmhore</t>
  </si>
  <si>
    <t>SFRA262</t>
  </si>
  <si>
    <t>Lomas Lane</t>
  </si>
  <si>
    <t>SFRA263</t>
  </si>
  <si>
    <t>Land at St Johns Street, Waterfoot</t>
  </si>
  <si>
    <t>SFRA264</t>
  </si>
  <si>
    <t>Carr Mill, Cowpe Road, Waterfoot</t>
  </si>
  <si>
    <t>SFRA265</t>
  </si>
  <si>
    <t>Carr Lane Garage, 1A Carr Lane, Cowpe</t>
  </si>
  <si>
    <t>SFRA266</t>
  </si>
  <si>
    <t>Bolton Mill, Cowpe</t>
  </si>
  <si>
    <t>SFRA267</t>
  </si>
  <si>
    <t>Land off Peel Street, Cloughfold</t>
  </si>
  <si>
    <t>SFRA268</t>
  </si>
  <si>
    <t>Land off Alma Street, Bacup</t>
  </si>
  <si>
    <t>SFRA269</t>
  </si>
  <si>
    <t>Land at Cribden View, Haslingden Old Road</t>
  </si>
  <si>
    <t>SFRA270</t>
  </si>
  <si>
    <t>Land at Hurst Lane</t>
  </si>
  <si>
    <t>SFRA271</t>
  </si>
  <si>
    <t>Land to the rear of 303 to 321 Market Street, Whitworth</t>
  </si>
  <si>
    <t>SFRA272</t>
  </si>
  <si>
    <t>Bottom Field</t>
  </si>
  <si>
    <t>SFRA273</t>
  </si>
  <si>
    <t>Land off Moorlands Terrace</t>
  </si>
  <si>
    <t>SFRA274</t>
  </si>
  <si>
    <t>No 6570, Rounhill Road, Haslingden</t>
  </si>
  <si>
    <t>SFRA275</t>
  </si>
  <si>
    <t>No 8476, Roundhill Road, Haslingden</t>
  </si>
  <si>
    <t>SFRA276</t>
  </si>
  <si>
    <t>Belmont Farm, Haslingden Old Road</t>
  </si>
  <si>
    <t>SFRA277</t>
  </si>
  <si>
    <t>Spare land, bit of land next to Loveclough Park</t>
  </si>
  <si>
    <t>SFRA278</t>
  </si>
  <si>
    <t>Site of former Hawthorn Mill, Folly Clough Crawshawbooth</t>
  </si>
  <si>
    <t>SFRA279</t>
  </si>
  <si>
    <t>Land at Blackwood Road, Stacksteads</t>
  </si>
  <si>
    <t>SFRA280</t>
  </si>
  <si>
    <t>Hutch Bank Farm, Flip Road, Haslingden</t>
  </si>
  <si>
    <t>SFRA281</t>
  </si>
  <si>
    <t>Knott Mill Works, Pilling Street and Orchard Works, Miller Barn Lane, Waterfoot</t>
  </si>
  <si>
    <t>SFRA282</t>
  </si>
  <si>
    <t>Land north of Co-operative Street, Helmshore</t>
  </si>
  <si>
    <t>SFRA283</t>
  </si>
  <si>
    <t>Clod Lane, Haslingden</t>
  </si>
  <si>
    <t>SFRA284</t>
  </si>
  <si>
    <t>Bull Hall Barn, Todmorden Road, Bacup</t>
  </si>
  <si>
    <t>SFRA286</t>
  </si>
  <si>
    <t>Sites at Stack Lane and New Line, Bacup</t>
  </si>
  <si>
    <t>SFRA287</t>
  </si>
  <si>
    <t>Glen Mill, 640 Newchurch Road, Stacksteads</t>
  </si>
  <si>
    <t>SFRA288</t>
  </si>
  <si>
    <t>Elton Banks, Burnley Road, Edenfield</t>
  </si>
  <si>
    <t>SFRA289</t>
  </si>
  <si>
    <t>Land at Acre Avenue, Stacksteads</t>
  </si>
  <si>
    <t>SFRA290</t>
  </si>
  <si>
    <t>Anvil Street, Bacup</t>
  </si>
  <si>
    <t>SFRA291</t>
  </si>
  <si>
    <t>Toll Bar Business Park</t>
  </si>
  <si>
    <t>SFRA292</t>
  </si>
  <si>
    <t>Townsend Fold, Rawtenstall</t>
  </si>
  <si>
    <t>SFRA293</t>
  </si>
  <si>
    <t>Land to rear of Boars Head pub, Newchurch</t>
  </si>
  <si>
    <t>SFRA294</t>
  </si>
  <si>
    <t>Land north-east of Pennine Road, Bacup</t>
  </si>
  <si>
    <t>SFRA295</t>
  </si>
  <si>
    <t>Grane Village, Land south of Grane Road/ east of Holcombe Road, Haslingden</t>
  </si>
  <si>
    <t>SFRA296</t>
  </si>
  <si>
    <t>Land of Eastgate, Whitworth</t>
  </si>
  <si>
    <t>SFRA297</t>
  </si>
  <si>
    <t>Reedsholme Works, Rawtenstall</t>
  </si>
  <si>
    <t>SFRA299</t>
  </si>
  <si>
    <t>Cowm water treatment works, Whitworth</t>
  </si>
  <si>
    <t>SFRA300</t>
  </si>
  <si>
    <t>Site 1 - Land off Helmshore Road</t>
  </si>
  <si>
    <t>SFRA301</t>
  </si>
  <si>
    <t>Site 2 - Land to the east of Helmshore Road (Expansion)</t>
  </si>
  <si>
    <t>SFRA302</t>
  </si>
  <si>
    <t>Site 2 - Land to the east of Helmshore Road</t>
  </si>
  <si>
    <t>SFRA303</t>
  </si>
  <si>
    <t>Haslam farm, Rawtenstall</t>
  </si>
  <si>
    <t>SFRA304</t>
  </si>
  <si>
    <t>Lowe Side Farm, Cowpe</t>
  </si>
  <si>
    <t>SFRA305</t>
  </si>
  <si>
    <t>Car Park at the Masons Farms, Waterfoot</t>
  </si>
  <si>
    <t>SFRA306</t>
  </si>
  <si>
    <t>Side By Pass - Ewood Bridge</t>
  </si>
  <si>
    <t>SFRA307</t>
  </si>
  <si>
    <t>CFDS82 Old mill, up Burnley Road</t>
  </si>
  <si>
    <t>Development could be allocated subject to FRA</t>
  </si>
  <si>
    <t xml:space="preserve">Should be allocated on flood risk grounds </t>
  </si>
  <si>
    <t>Significant Surface Water Risk?</t>
  </si>
  <si>
    <t>Yes</t>
  </si>
  <si>
    <t>No</t>
  </si>
  <si>
    <t>Recommendation A</t>
  </si>
  <si>
    <t>Consider for withdrawal based on surface water risk</t>
  </si>
  <si>
    <t>Consider site layout and design based on surface water risk</t>
  </si>
  <si>
    <t>Level 1 SFRA Local Plan Sites Assessment</t>
  </si>
  <si>
    <t>Level 1 Strategic Recommendation (see SFRA Report)</t>
  </si>
  <si>
    <t>Risk of Flooding from Surface Water</t>
  </si>
  <si>
    <t>High Risk (1 in 30 year outline)</t>
  </si>
  <si>
    <t>Medium Risk (1 in 100 year outline)</t>
  </si>
  <si>
    <t>Low Risk (1 in 1000 year outline)</t>
  </si>
  <si>
    <t>Fluvial Flood Zone Coverage</t>
  </si>
  <si>
    <t>SFRA308</t>
  </si>
  <si>
    <t>Shadlock Skip</t>
  </si>
  <si>
    <t>N/A</t>
  </si>
  <si>
    <t>Site has extant FRA accepted by the EA.  As long as mitigation recommendations in the FRA are adhered to, site should be able to go ahead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</si>
</sst>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809]dd\ mmmm\ yyyy;@"/>
    <numFmt numFmtId="165" formatCode="0.00000000000"/>
    <numFmt numFmtId="166" formatCode="0.0000"/>
    <numFmt numFmtId="167" formatCode="0.000000000"/>
    <numFmt numFmtId="168" formatCode="0.0"/>
    <numFmt numFmtId="169" formatCode="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54">
    <xf numFmtId="0" fontId="0" fillId="0" borderId="0" xfId="0"/>
    <xf numFmtId="0" fontId="3" fillId="4" borderId="0" xfId="2" applyFont="1" applyBorder="1"/>
    <xf numFmtId="0" fontId="4" fillId="4" borderId="0" xfId="2" applyFont="1" applyBorder="1"/>
    <xf numFmtId="164" fontId="5" fillId="4" borderId="0" xfId="2" applyNumberFormat="1" applyFont="1" applyBorder="1" applyAlignment="1">
      <alignment horizontal="left"/>
    </xf>
    <xf numFmtId="0" fontId="7" fillId="4" borderId="0" xfId="2" applyFont="1" applyBorder="1"/>
    <xf numFmtId="0" fontId="3" fillId="6" borderId="6" xfId="2" applyFont="1" applyFill="1" applyBorder="1" applyAlignment="1">
      <alignment horizontal="left"/>
    </xf>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ont="1" applyFill="1" applyBorder="1" applyAlignment="1">
      <alignment horizontal="left"/>
    </xf>
    <xf numFmtId="0" fontId="2" fillId="0" borderId="6" xfId="2" applyFont="1" applyFill="1" applyBorder="1" applyAlignment="1">
      <alignment horizontal="center"/>
    </xf>
    <xf numFmtId="1" fontId="2" fillId="0" borderId="6" xfId="2" applyNumberFormat="1" applyFon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2" fontId="3" fillId="6" borderId="6" xfId="0" applyNumberFormat="1" applyFont="1" applyFill="1" applyBorder="1"/>
    <xf numFmtId="0" fontId="3" fillId="5" borderId="0" xfId="0" applyFont="1" applyFill="1"/>
    <xf numFmtId="0" fontId="9" fillId="4" borderId="0" xfId="2" applyFont="1" applyBorder="1"/>
    <xf numFmtId="0" fontId="10" fillId="4" borderId="0" xfId="2" applyFont="1" applyBorder="1"/>
    <xf numFmtId="0" fontId="3" fillId="0" borderId="0" xfId="0" applyFont="1"/>
    <xf numFmtId="0" fontId="3" fillId="3" borderId="0" xfId="0" applyFont="1" applyFill="1"/>
    <xf numFmtId="1" fontId="0" fillId="0" borderId="0" xfId="0" applyNumberFormat="1"/>
    <xf numFmtId="165" fontId="0" fillId="0" borderId="0" xfId="0" applyNumberFormat="1"/>
    <xf numFmtId="166" fontId="3" fillId="3" borderId="0" xfId="0" applyNumberFormat="1" applyFont="1" applyFill="1"/>
    <xf numFmtId="0" fontId="6" fillId="5" borderId="0" xfId="0" applyFont="1" applyFill="1" applyBorder="1" applyAlignment="1">
      <alignment vertical="center" wrapText="1"/>
    </xf>
    <xf numFmtId="0" fontId="2" fillId="5" borderId="0" xfId="2" applyFont="1" applyFill="1" applyBorder="1" applyAlignment="1">
      <alignment horizontal="left"/>
    </xf>
    <xf numFmtId="0" fontId="2" fillId="5" borderId="0" xfId="2" applyFont="1" applyFill="1" applyBorder="1" applyAlignment="1">
      <alignment horizontal="center"/>
    </xf>
    <xf numFmtId="1" fontId="2" fillId="5" borderId="0" xfId="2" applyNumberFormat="1" applyFont="1" applyFill="1" applyBorder="1" applyAlignment="1">
      <alignment horizontal="center"/>
    </xf>
    <xf numFmtId="0" fontId="3" fillId="5" borderId="0" xfId="0" applyFont="1" applyFill="1" applyBorder="1"/>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applyBorder="1"/>
    <xf numFmtId="0" fontId="3" fillId="6" borderId="6" xfId="0" applyFont="1" applyFill="1" applyBorder="1" applyAlignment="1">
      <alignment wrapText="1"/>
    </xf>
    <xf numFmtId="0" fontId="3" fillId="11" borderId="9" xfId="2" applyFont="1" applyFill="1" applyBorder="1" applyAlignment="1">
      <alignment vertical="center"/>
    </xf>
    <xf numFmtId="0" fontId="8" fillId="10" borderId="6" xfId="1" applyFont="1" applyFill="1" applyBorder="1" applyAlignment="1">
      <alignment horizontal="center" vertical="center" wrapText="1"/>
    </xf>
    <xf numFmtId="168" fontId="2" fillId="0" borderId="6" xfId="2" applyNumberFormat="1" applyFont="1" applyFill="1" applyBorder="1" applyAlignment="1">
      <alignment horizontal="center"/>
    </xf>
    <xf numFmtId="167" fontId="3" fillId="6" borderId="6" xfId="0" applyNumberFormat="1" applyFont="1" applyFill="1" applyBorder="1"/>
    <xf numFmtId="1" fontId="3" fillId="6" borderId="6" xfId="0" applyNumberFormat="1" applyFont="1" applyFill="1" applyBorder="1"/>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0" fillId="0" borderId="0" xfId="0" applyFont="1"/>
    <xf numFmtId="169" fontId="0" fillId="0" borderId="0" xfId="0" applyNumberFormat="1" applyFont="1"/>
    <xf numFmtId="1" fontId="0" fillId="0" borderId="0" xfId="0" applyNumberFormat="1" applyFont="1"/>
    <xf numFmtId="165" fontId="0" fillId="0" borderId="0" xfId="0" applyNumberFormat="1" applyFont="1"/>
    <xf numFmtId="166" fontId="0" fillId="3" borderId="0" xfId="0" applyNumberFormat="1" applyFont="1" applyFill="1"/>
    <xf numFmtId="0" fontId="0" fillId="3" borderId="0" xfId="0" applyFont="1" applyFill="1"/>
    <xf numFmtId="2" fontId="8" fillId="10" borderId="6" xfId="1" applyNumberFormat="1" applyFont="1" applyFill="1" applyBorder="1" applyAlignment="1">
      <alignment horizontal="center" vertical="center" wrapText="1"/>
    </xf>
  </cellXfs>
  <cellStyles count="3">
    <cellStyle name="Accent2" xfId="1" builtinId="33"/>
    <cellStyle name="Normal" xfId="0" builtinId="0"/>
    <cellStyle name="Style 1" xfId="2"/>
  </cellStyles>
  <dxfs count="7">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1</xdr:row>
      <xdr:rowOff>13608</xdr:rowOff>
    </xdr:from>
    <xdr:to>
      <xdr:col>1</xdr:col>
      <xdr:colOff>1202577</xdr:colOff>
      <xdr:row>7</xdr:row>
      <xdr:rowOff>81644</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41" y="170490"/>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1400735</xdr:colOff>
      <xdr:row>1</xdr:row>
      <xdr:rowOff>33618</xdr:rowOff>
    </xdr:from>
    <xdr:to>
      <xdr:col>3</xdr:col>
      <xdr:colOff>1030941</xdr:colOff>
      <xdr:row>6</xdr:row>
      <xdr:rowOff>58831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6559" y="190500"/>
          <a:ext cx="3619500" cy="80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V334"/>
  <sheetViews>
    <sheetView tabSelected="1" zoomScale="85" zoomScaleNormal="85" workbookViewId="0">
      <pane ySplit="28" topLeftCell="A29" activePane="bottomLeft" state="frozen"/>
      <selection pane="bottomLeft" activeCell="B15" sqref="B15"/>
    </sheetView>
  </sheetViews>
  <sheetFormatPr defaultRowHeight="12.75" x14ac:dyDescent="0.2"/>
  <cols>
    <col min="1" max="1" width="2.5703125" style="16" customWidth="1"/>
    <col min="2" max="2" width="25.5703125" style="16" customWidth="1"/>
    <col min="3" max="3" width="34.28515625" style="16" customWidth="1"/>
    <col min="4" max="4" width="16" style="16" customWidth="1"/>
    <col min="5" max="19" width="12.7109375" style="16" customWidth="1"/>
    <col min="20" max="20" width="20.42578125" style="16" customWidth="1"/>
    <col min="21" max="21" width="51.85546875" style="16" bestFit="1" customWidth="1"/>
    <col min="22" max="22" width="35.85546875" style="16" customWidth="1"/>
    <col min="23" max="23" width="33.5703125" style="16" customWidth="1"/>
    <col min="24" max="16384" width="9.140625" style="16"/>
  </cols>
  <sheetData>
    <row r="8" spans="2:20" ht="18" x14ac:dyDescent="0.25">
      <c r="C8" s="4"/>
      <c r="D8" s="1"/>
      <c r="E8" s="1"/>
      <c r="F8" s="33" t="s">
        <v>9</v>
      </c>
      <c r="G8" s="1"/>
      <c r="H8" s="1"/>
      <c r="I8" s="1"/>
      <c r="J8" s="1"/>
      <c r="K8" s="1"/>
      <c r="L8" s="1"/>
      <c r="M8" s="1"/>
      <c r="N8" s="1"/>
      <c r="O8" s="1"/>
      <c r="P8" s="1"/>
      <c r="Q8" s="1"/>
      <c r="R8" s="1"/>
      <c r="S8" s="1"/>
      <c r="T8" s="1"/>
    </row>
    <row r="9" spans="2:20" ht="20.25" x14ac:dyDescent="0.3">
      <c r="B9" s="17" t="s">
        <v>48</v>
      </c>
      <c r="C9" s="1"/>
      <c r="D9" s="1"/>
      <c r="E9" s="1"/>
      <c r="F9" s="1"/>
      <c r="G9" s="1"/>
      <c r="H9" s="1"/>
      <c r="I9" s="1"/>
      <c r="J9" s="1"/>
      <c r="K9" s="1"/>
      <c r="L9" s="1"/>
      <c r="M9" s="1"/>
      <c r="N9" s="1"/>
      <c r="O9" s="1"/>
      <c r="P9" s="1"/>
      <c r="Q9" s="1"/>
      <c r="R9" s="1"/>
      <c r="S9" s="1"/>
      <c r="T9" s="1"/>
    </row>
    <row r="10" spans="2:20" ht="24" customHeight="1" x14ac:dyDescent="0.3">
      <c r="B10" s="18" t="s">
        <v>663</v>
      </c>
      <c r="C10" s="1"/>
      <c r="D10" s="1"/>
      <c r="E10" s="1"/>
      <c r="F10" s="44" t="s">
        <v>669</v>
      </c>
      <c r="G10" s="46"/>
      <c r="H10" s="46"/>
      <c r="I10" s="46"/>
      <c r="J10" s="46"/>
      <c r="K10" s="46"/>
      <c r="L10" s="46"/>
      <c r="M10" s="45"/>
      <c r="N10" s="44" t="s">
        <v>665</v>
      </c>
      <c r="O10" s="46"/>
      <c r="P10" s="46"/>
      <c r="Q10" s="46"/>
      <c r="R10" s="46"/>
      <c r="S10" s="45"/>
      <c r="T10" s="1"/>
    </row>
    <row r="11" spans="2:20" ht="34.5" customHeight="1" x14ac:dyDescent="0.25">
      <c r="B11" s="3">
        <v>42689</v>
      </c>
      <c r="C11" s="1"/>
      <c r="D11" s="1"/>
      <c r="E11" s="1"/>
      <c r="F11" s="44" t="s">
        <v>11</v>
      </c>
      <c r="G11" s="45"/>
      <c r="H11" s="44" t="s">
        <v>12</v>
      </c>
      <c r="I11" s="45"/>
      <c r="J11" s="44" t="s">
        <v>13</v>
      </c>
      <c r="K11" s="45"/>
      <c r="L11" s="44" t="s">
        <v>14</v>
      </c>
      <c r="M11" s="45"/>
      <c r="N11" s="44" t="s">
        <v>666</v>
      </c>
      <c r="O11" s="45"/>
      <c r="P11" s="44" t="s">
        <v>667</v>
      </c>
      <c r="Q11" s="45"/>
      <c r="R11" s="44" t="s">
        <v>668</v>
      </c>
      <c r="S11" s="45"/>
      <c r="T11" s="1"/>
    </row>
    <row r="12" spans="2:20" ht="30" customHeight="1" x14ac:dyDescent="0.2">
      <c r="C12" s="13" t="s">
        <v>15</v>
      </c>
      <c r="D12" s="13" t="s">
        <v>16</v>
      </c>
      <c r="E12" s="13" t="s">
        <v>17</v>
      </c>
      <c r="F12" s="13" t="s">
        <v>17</v>
      </c>
      <c r="G12" s="13" t="s">
        <v>18</v>
      </c>
      <c r="H12" s="13" t="s">
        <v>17</v>
      </c>
      <c r="I12" s="13" t="s">
        <v>19</v>
      </c>
      <c r="J12" s="13" t="s">
        <v>17</v>
      </c>
      <c r="K12" s="13" t="s">
        <v>19</v>
      </c>
      <c r="L12" s="13" t="s">
        <v>17</v>
      </c>
      <c r="M12" s="13" t="s">
        <v>19</v>
      </c>
      <c r="N12" s="13" t="s">
        <v>17</v>
      </c>
      <c r="O12" s="13" t="s">
        <v>19</v>
      </c>
      <c r="P12" s="13" t="s">
        <v>17</v>
      </c>
      <c r="Q12" s="13" t="s">
        <v>19</v>
      </c>
      <c r="R12" s="13" t="s">
        <v>17</v>
      </c>
      <c r="S12" s="13" t="s">
        <v>19</v>
      </c>
      <c r="T12" s="1"/>
    </row>
    <row r="13" spans="2:20" x14ac:dyDescent="0.2">
      <c r="C13" s="5" t="s">
        <v>37</v>
      </c>
      <c r="D13" s="6">
        <f>COUNTIF($D$29:$D$334, "Residential")</f>
        <v>282</v>
      </c>
      <c r="E13" s="7">
        <f>SUMIF($D$29:$D$334, "Residential", $E$29:$E$334)</f>
        <v>592.51586098919506</v>
      </c>
      <c r="F13" s="7">
        <f>SUMIF($D$29:$D$334, "Residential", $F$29:$F$334)</f>
        <v>574.17101135317182</v>
      </c>
      <c r="G13" s="8">
        <f>COUNTIFS($D$29:$D$334, "Residential", $G$29:$G$334, "=100")</f>
        <v>225</v>
      </c>
      <c r="H13" s="7">
        <f>SUMIF($D$29:$D$334, "Residential", $H$29:$H$334)</f>
        <v>9.5827001798148732</v>
      </c>
      <c r="I13" s="8">
        <f>COUNTIFS($D$29:$D$334, "Residential", $I$29:$I$334, "&gt;0")</f>
        <v>55</v>
      </c>
      <c r="J13" s="7">
        <f>SUMIF($D$29:$D$334, "Residential", $J$29:$J$334)</f>
        <v>8.6094369199784033</v>
      </c>
      <c r="K13" s="8">
        <f>COUNTIFS($D$29:$D$334, "Residential", $K$29:$K$334, "&gt;0")</f>
        <v>44</v>
      </c>
      <c r="L13" s="7">
        <f>SUMIF($D$29:$D$334, "Residential", $L$29:$L$334)</f>
        <v>0.15271253623</v>
      </c>
      <c r="M13" s="8">
        <f>COUNTIFS($D$29:$D$334, "Residential", $M$29:$M$334, "&gt;0")</f>
        <v>1</v>
      </c>
      <c r="N13" s="7">
        <f>SUMIF($D$29:$D$334, "Residential", $N$29:$N$334)</f>
        <v>12.325372892031014</v>
      </c>
      <c r="O13" s="6">
        <f>COUNTIFS($D$29:$D$334, "Residential", $O$29:$O$334, "&gt;0")</f>
        <v>131</v>
      </c>
      <c r="P13" s="7">
        <f>SUMIF($D$29:$D$334, "Residential", $P$29:$P$334)</f>
        <v>7.478140680890041</v>
      </c>
      <c r="Q13" s="6">
        <f>COUNTIFS($D$29:$D$334, "Residential", $Q$29:$Q$334, "&gt;0")</f>
        <v>160</v>
      </c>
      <c r="R13" s="7">
        <f>SUMIF($D$29:$D$334, "Residential", $R$29:$R$334)</f>
        <v>27.901198645215999</v>
      </c>
      <c r="S13" s="6">
        <f>COUNTIFS($D$29:$D$334, "Residential", $S$29:$S$334, "&gt;0")</f>
        <v>223</v>
      </c>
      <c r="T13" s="1"/>
    </row>
    <row r="14" spans="2:20" x14ac:dyDescent="0.2">
      <c r="C14" s="5" t="s">
        <v>38</v>
      </c>
      <c r="D14" s="6">
        <f>COUNTIF($D$29:$D$334, "Employment")</f>
        <v>17</v>
      </c>
      <c r="E14" s="7">
        <f>SUMIF($D$29:$D$334, "Employment", $E$29:$E$334)</f>
        <v>34.927558917940999</v>
      </c>
      <c r="F14" s="7">
        <f>SUMIF($D$29:$D$334, "Employment", $F$29:$F$334)</f>
        <v>28.371651696543204</v>
      </c>
      <c r="G14" s="8">
        <f>COUNTIFS($D$29:$D$334, "Employment", $G$29:$G$334, "=100")</f>
        <v>7</v>
      </c>
      <c r="H14" s="7">
        <f>SUMIF($D$29:$D$334, "Employment", $H$29:$H$334)</f>
        <v>4.6776175412075993</v>
      </c>
      <c r="I14" s="8">
        <f>COUNTIFS($D$29:$D$334, "Employment", $I$29:$I$334, "&gt;0")</f>
        <v>9</v>
      </c>
      <c r="J14" s="7">
        <f>SUMIF($D$29:$D$334, "Employment", $J$29:$J$334)</f>
        <v>1.8782896801902</v>
      </c>
      <c r="K14" s="8">
        <f>COUNTIFS($D$29:$D$334, "Employment", $K$29:$K$334, "&gt;0")</f>
        <v>9</v>
      </c>
      <c r="L14" s="7">
        <f>SUMIF($D$29:$D$334, "Employment", $L$29:$L$334)</f>
        <v>0</v>
      </c>
      <c r="M14" s="8">
        <f>COUNTIFS($D$29:$D$334, "Employment", $M$29:$M$334, "&gt;0")</f>
        <v>0</v>
      </c>
      <c r="N14" s="7">
        <f>SUMIF($D$29:$D$334, "Employment", $N$29:$N$334)</f>
        <v>3.5006764466232196</v>
      </c>
      <c r="O14" s="6">
        <f>COUNTIFS($D$29:$D$334, "Employment", $O$29:$O$334, "&gt;0")</f>
        <v>10</v>
      </c>
      <c r="P14" s="7">
        <f>SUMIF($D$29:$D$334, "Employment", $P$29:$P$334)</f>
        <v>1.1872733420226775</v>
      </c>
      <c r="Q14" s="6">
        <f>COUNTIFS($D$29:$D$334, "Employment", $Q$29:$Q$334, "&gt;0")</f>
        <v>12</v>
      </c>
      <c r="R14" s="7">
        <f>SUMIF($D$29:$D$334, "Employment", $R$29:$R$334)</f>
        <v>4.8931376572068297</v>
      </c>
      <c r="S14" s="6">
        <f>COUNTIFS($D$29:$D$334, "Employment", $S$29:$S$334, "&gt;0")</f>
        <v>13</v>
      </c>
      <c r="T14" s="1"/>
    </row>
    <row r="15" spans="2:20" x14ac:dyDescent="0.2">
      <c r="C15" s="5" t="s">
        <v>39</v>
      </c>
      <c r="D15" s="6">
        <f>COUNTIF($D$29:$D$334, "Mixed Use")</f>
        <v>6</v>
      </c>
      <c r="E15" s="7">
        <f>SUMIF($D$29:$D$334, "Mixed Use", $E$29:$E$334)</f>
        <v>8.4753096106240005</v>
      </c>
      <c r="F15" s="7">
        <f>SUMIF($D$29:$D$334, "Mixed Use", $F$29:$F$334)</f>
        <v>8.4108434531078995</v>
      </c>
      <c r="G15" s="8">
        <f>COUNTIFS($D$29:$D$334, "Mixed Use", $G$29:$G$334, "=100")</f>
        <v>4</v>
      </c>
      <c r="H15" s="7">
        <f>SUMIF($D$29:$D$334, "Mixed Use", $H$29:$H$334)</f>
        <v>4.1954427513899994E-2</v>
      </c>
      <c r="I15" s="8">
        <f>COUNTIFS($D$29:$D$334, "Mixed Use", $I$29:$I$334, "&gt;0")</f>
        <v>2</v>
      </c>
      <c r="J15" s="7">
        <f>SUMIF($D$29:$D$334, "Mixed Use", $J$29:$J$334)</f>
        <v>2.2511730002200001E-2</v>
      </c>
      <c r="K15" s="8">
        <f>COUNTIFS($D$29:$D$334, "Mixed Use", $K$29:$K$334, "&gt;0")</f>
        <v>1</v>
      </c>
      <c r="L15" s="7">
        <f>SUMIF($D$29:$D$334, "Mixed Use", $L$29:$L$334)</f>
        <v>0</v>
      </c>
      <c r="M15" s="8">
        <f>COUNTIFS($D$29:$D$334, "Mixed Use", $M$29:$M$334, "&gt;0")</f>
        <v>0</v>
      </c>
      <c r="N15" s="7">
        <f>SUMIF($D$29:$D$334, "Mixed Use", $N$29:$N$334)</f>
        <v>0.70002774852500005</v>
      </c>
      <c r="O15" s="6">
        <f>COUNTIFS($D$29:$D$334, "Mixed Use", $O$29:$O$334, "&gt;0")</f>
        <v>3</v>
      </c>
      <c r="P15" s="7">
        <f>SUMIF($D$29:$D$334, "Mixed Use", $P$29:$P$334)</f>
        <v>0.69684580366169002</v>
      </c>
      <c r="Q15" s="6">
        <f>COUNTIFS($D$29:$D$334, "Mixed Use", $Q$29:$Q$334, "&gt;0")</f>
        <v>4</v>
      </c>
      <c r="R15" s="7">
        <f>SUMIF($D$29:$D$334, "Mixed Use", $R$29:$R$334)</f>
        <v>2.3749883797164197</v>
      </c>
      <c r="S15" s="6">
        <f>COUNTIFS($D$29:$D$334, "Mixed Use", $S$29:$S$334, "&gt;0")</f>
        <v>4</v>
      </c>
      <c r="T15" s="1"/>
    </row>
    <row r="16" spans="2:20" x14ac:dyDescent="0.2">
      <c r="C16" s="5" t="s">
        <v>40</v>
      </c>
      <c r="D16" s="6">
        <f>COUNTIF($D$29:$D$334, "Gypsy &amp; Traveller")</f>
        <v>1</v>
      </c>
      <c r="E16" s="7">
        <f>SUMIF($D$29:$D$334, "Gypsy &amp; Traveller", $E$29:$E$334)</f>
        <v>1.8908518157300001</v>
      </c>
      <c r="F16" s="7">
        <f>SUMIF($D$29:$D$334, "Gypsy &amp; Traveller", $F$29:$F$334)</f>
        <v>1.8908518157300001</v>
      </c>
      <c r="G16" s="8">
        <f>COUNTIFS($D$29:$D$334, "Gypsy &amp; Traveller", $G$29:$G$334, "=100")</f>
        <v>1</v>
      </c>
      <c r="H16" s="7">
        <f>SUMIF($D$29:$D$334, "Gypsy &amp; Traveller", $H$29:$H$334)</f>
        <v>0</v>
      </c>
      <c r="I16" s="8">
        <f>COUNTIFS($D$29:$D$334, "Gypsy &amp; Traveller", $I$29:$I$334, "&gt;0")</f>
        <v>0</v>
      </c>
      <c r="J16" s="7">
        <f>SUMIF($D$29:$D$334, "Gypsy &amp; Traveller", $J$29:$J$334)</f>
        <v>0</v>
      </c>
      <c r="K16" s="8">
        <f>COUNTIFS($D$29:$D$334, "Gypsy &amp; Traveller", $K$29:$K$334, "&gt;0")</f>
        <v>0</v>
      </c>
      <c r="L16" s="7">
        <f>SUMIF($D$29:$D$334, "Gypsy &amp; Traveller", $L$29:$L$334)</f>
        <v>0</v>
      </c>
      <c r="M16" s="8">
        <f>COUNTIFS($D$29:$D$334, "Gypsy &amp; Traveller", $M$29:$M$334, "&gt;0")</f>
        <v>0</v>
      </c>
      <c r="N16" s="7">
        <f>SUMIF($D$29:$D$334, "Gypsy &amp; Traveller", $N$29:$N$334)</f>
        <v>0</v>
      </c>
      <c r="O16" s="6">
        <f>COUNTIFS($D$29:$D$334, "Gypsy &amp; Traveller", $O$29:$O$334, "&gt;0")</f>
        <v>0</v>
      </c>
      <c r="P16" s="7">
        <f>SUMIF($D$29:$D$334, "Gypsy &amp; Traveller", $P$29:$P$334)</f>
        <v>3.02798524328E-2</v>
      </c>
      <c r="Q16" s="6">
        <f>COUNTIFS($D$29:$D$334, "Gypsy &amp; Traveller", $Q$29:$Q$334, "&gt;0")</f>
        <v>1</v>
      </c>
      <c r="R16" s="7">
        <f>SUMIF($D$29:$D$334, "Gypsy &amp; Traveller", $R$29:$R$334)</f>
        <v>6.3783049777299997E-2</v>
      </c>
      <c r="S16" s="6">
        <f>COUNTIFS($D$29:$D$334, "Gypsy &amp; Traveller", $S$29:$S$334, "&gt;0")</f>
        <v>1</v>
      </c>
      <c r="T16" s="1"/>
    </row>
    <row r="17" spans="2:22" x14ac:dyDescent="0.2">
      <c r="C17" s="9" t="s">
        <v>21</v>
      </c>
      <c r="D17" s="10">
        <f t="shared" ref="D17:S17" si="0">SUM(D13:D16)</f>
        <v>306</v>
      </c>
      <c r="E17" s="11">
        <f t="shared" si="0"/>
        <v>637.80958133349009</v>
      </c>
      <c r="F17" s="11">
        <f t="shared" si="0"/>
        <v>612.84435831855285</v>
      </c>
      <c r="G17" s="11">
        <f t="shared" si="0"/>
        <v>237</v>
      </c>
      <c r="H17" s="11">
        <f t="shared" si="0"/>
        <v>14.302272148536373</v>
      </c>
      <c r="I17" s="11">
        <f t="shared" si="0"/>
        <v>66</v>
      </c>
      <c r="J17" s="11">
        <f t="shared" si="0"/>
        <v>10.510238330170804</v>
      </c>
      <c r="K17" s="11">
        <f t="shared" si="0"/>
        <v>54</v>
      </c>
      <c r="L17" s="37">
        <f t="shared" si="0"/>
        <v>0.15271253623</v>
      </c>
      <c r="M17" s="11">
        <f t="shared" si="0"/>
        <v>1</v>
      </c>
      <c r="N17" s="11">
        <f t="shared" si="0"/>
        <v>16.526077087179232</v>
      </c>
      <c r="O17" s="11">
        <f t="shared" si="0"/>
        <v>144</v>
      </c>
      <c r="P17" s="11">
        <f t="shared" si="0"/>
        <v>9.3925396790072089</v>
      </c>
      <c r="Q17" s="11">
        <f t="shared" si="0"/>
        <v>177</v>
      </c>
      <c r="R17" s="11">
        <f t="shared" si="0"/>
        <v>35.233107731916547</v>
      </c>
      <c r="S17" s="11">
        <f t="shared" si="0"/>
        <v>241</v>
      </c>
      <c r="T17" s="1"/>
    </row>
    <row r="18" spans="2:22" x14ac:dyDescent="0.2">
      <c r="B18" s="24"/>
      <c r="C18" s="25"/>
      <c r="D18" s="26"/>
      <c r="E18" s="27"/>
      <c r="F18" s="27"/>
      <c r="G18" s="27"/>
      <c r="H18" s="27"/>
      <c r="I18" s="27"/>
      <c r="J18" s="27"/>
      <c r="K18" s="27"/>
    </row>
    <row r="19" spans="2:22" x14ac:dyDescent="0.2">
      <c r="B19" s="24"/>
      <c r="C19" s="28"/>
      <c r="D19" s="26"/>
      <c r="E19" s="27"/>
      <c r="F19" s="27"/>
      <c r="G19" s="27"/>
      <c r="H19" s="27"/>
      <c r="I19" s="27"/>
      <c r="J19" s="27"/>
      <c r="K19" s="27"/>
    </row>
    <row r="20" spans="2:22" x14ac:dyDescent="0.2">
      <c r="C20" s="24"/>
      <c r="D20" s="28"/>
      <c r="E20" s="28"/>
      <c r="F20" s="28"/>
      <c r="G20" s="28"/>
      <c r="H20" s="28"/>
      <c r="I20" s="28"/>
      <c r="J20" s="28"/>
      <c r="K20" s="28"/>
    </row>
    <row r="21" spans="2:22" ht="16.5" thickBot="1" x14ac:dyDescent="0.3">
      <c r="B21" s="2" t="s">
        <v>20</v>
      </c>
      <c r="C21" s="24"/>
      <c r="D21" s="28"/>
      <c r="E21" s="28"/>
      <c r="F21" s="28"/>
      <c r="G21" s="28"/>
      <c r="H21" s="28"/>
      <c r="I21" s="28"/>
      <c r="J21" s="28"/>
      <c r="K21" s="28"/>
    </row>
    <row r="22" spans="2:22" ht="14.25" customHeight="1" x14ac:dyDescent="0.2">
      <c r="B22" s="29" t="s">
        <v>14</v>
      </c>
      <c r="C22" s="40" t="s">
        <v>10</v>
      </c>
    </row>
    <row r="23" spans="2:22" ht="15" customHeight="1" x14ac:dyDescent="0.2">
      <c r="B23" s="35" t="s">
        <v>13</v>
      </c>
      <c r="C23" s="41"/>
    </row>
    <row r="24" spans="2:22" ht="18" x14ac:dyDescent="0.25">
      <c r="B24" s="30" t="s">
        <v>12</v>
      </c>
      <c r="C24" s="41"/>
      <c r="F24" s="33" t="s">
        <v>22</v>
      </c>
    </row>
    <row r="25" spans="2:22" ht="15" customHeight="1" x14ac:dyDescent="0.2">
      <c r="B25" s="31" t="s">
        <v>23</v>
      </c>
      <c r="C25" s="41"/>
    </row>
    <row r="26" spans="2:22" ht="18.75" customHeight="1" thickBot="1" x14ac:dyDescent="0.25">
      <c r="B26" s="32" t="s">
        <v>11</v>
      </c>
      <c r="C26" s="42"/>
      <c r="F26" s="43" t="s">
        <v>669</v>
      </c>
      <c r="G26" s="43"/>
      <c r="H26" s="43"/>
      <c r="I26" s="43"/>
      <c r="J26" s="43"/>
      <c r="K26" s="43"/>
      <c r="L26" s="43"/>
      <c r="M26" s="43"/>
      <c r="N26" s="43" t="s">
        <v>665</v>
      </c>
      <c r="O26" s="43"/>
      <c r="P26" s="43"/>
      <c r="Q26" s="43"/>
      <c r="R26" s="43"/>
      <c r="S26" s="43"/>
      <c r="U26" s="12"/>
      <c r="V26" s="12"/>
    </row>
    <row r="27" spans="2:22" ht="30" customHeight="1" x14ac:dyDescent="0.2">
      <c r="F27" s="43" t="s">
        <v>11</v>
      </c>
      <c r="G27" s="43"/>
      <c r="H27" s="43" t="s">
        <v>12</v>
      </c>
      <c r="I27" s="43"/>
      <c r="J27" s="43" t="s">
        <v>13</v>
      </c>
      <c r="K27" s="43"/>
      <c r="L27" s="43" t="s">
        <v>14</v>
      </c>
      <c r="M27" s="43"/>
      <c r="N27" s="44" t="s">
        <v>666</v>
      </c>
      <c r="O27" s="45"/>
      <c r="P27" s="44" t="s">
        <v>667</v>
      </c>
      <c r="Q27" s="45"/>
      <c r="R27" s="44" t="s">
        <v>668</v>
      </c>
      <c r="S27" s="45"/>
      <c r="U27" s="12"/>
      <c r="V27" s="12"/>
    </row>
    <row r="28" spans="2:22" ht="27.75" customHeight="1" x14ac:dyDescent="0.2">
      <c r="B28" s="13" t="s">
        <v>24</v>
      </c>
      <c r="C28" s="13" t="s">
        <v>25</v>
      </c>
      <c r="D28" s="13" t="s">
        <v>15</v>
      </c>
      <c r="E28" s="13" t="s">
        <v>17</v>
      </c>
      <c r="F28" s="13" t="s">
        <v>17</v>
      </c>
      <c r="G28" s="13" t="s">
        <v>26</v>
      </c>
      <c r="H28" s="13" t="s">
        <v>17</v>
      </c>
      <c r="I28" s="13" t="s">
        <v>26</v>
      </c>
      <c r="J28" s="13" t="s">
        <v>17</v>
      </c>
      <c r="K28" s="53" t="s">
        <v>26</v>
      </c>
      <c r="L28" s="13" t="s">
        <v>17</v>
      </c>
      <c r="M28" s="13" t="s">
        <v>26</v>
      </c>
      <c r="N28" s="13" t="s">
        <v>17</v>
      </c>
      <c r="O28" s="13" t="s">
        <v>26</v>
      </c>
      <c r="P28" s="13" t="s">
        <v>17</v>
      </c>
      <c r="Q28" s="13" t="s">
        <v>26</v>
      </c>
      <c r="R28" s="13" t="s">
        <v>17</v>
      </c>
      <c r="S28" s="13" t="s">
        <v>26</v>
      </c>
      <c r="T28" s="36" t="s">
        <v>657</v>
      </c>
      <c r="U28" s="13" t="s">
        <v>27</v>
      </c>
      <c r="V28" s="13" t="s">
        <v>664</v>
      </c>
    </row>
    <row r="29" spans="2:22" x14ac:dyDescent="0.2">
      <c r="B29" s="14" t="str">
        <f>Calculations!A2</f>
        <v>SFRA01</v>
      </c>
      <c r="C29" s="34" t="str">
        <f>Calculations!B2</f>
        <v>Whinberry View</v>
      </c>
      <c r="D29" s="14" t="str">
        <f>Calculations!C2</f>
        <v>Residential</v>
      </c>
      <c r="E29" s="15">
        <f>Calculations!D2</f>
        <v>0.59627016288699997</v>
      </c>
      <c r="F29" s="15">
        <f>Calculations!H2</f>
        <v>0.53086260608789992</v>
      </c>
      <c r="G29" s="15">
        <f>Calculations!L2</f>
        <v>89.030550097893197</v>
      </c>
      <c r="H29" s="15">
        <f>Calculations!G2</f>
        <v>6.54075567991E-2</v>
      </c>
      <c r="I29" s="15">
        <f>Calculations!K2</f>
        <v>10.969449902106787</v>
      </c>
      <c r="J29" s="15">
        <f>Calculations!F2</f>
        <v>0</v>
      </c>
      <c r="K29" s="15">
        <f>Calculations!J2</f>
        <v>0</v>
      </c>
      <c r="L29" s="15">
        <f>Calculations!E2</f>
        <v>0</v>
      </c>
      <c r="M29" s="15">
        <f>Calculations!I2</f>
        <v>0</v>
      </c>
      <c r="N29" s="15">
        <f>Calculations!M2</f>
        <v>0</v>
      </c>
      <c r="O29" s="15">
        <f>Calculations!P2</f>
        <v>0</v>
      </c>
      <c r="P29" s="15">
        <f>Calculations!N2</f>
        <v>6.2760867154599996E-3</v>
      </c>
      <c r="Q29" s="15">
        <f>Calculations!Q2</f>
        <v>1.0525575663676785</v>
      </c>
      <c r="R29" s="15">
        <f>Calculations!O2</f>
        <v>2.6302466574799999E-2</v>
      </c>
      <c r="S29" s="15">
        <f>Calculations!R2</f>
        <v>4.4111659801070102</v>
      </c>
      <c r="T29" s="38" t="s">
        <v>659</v>
      </c>
      <c r="U29" s="14" t="s">
        <v>655</v>
      </c>
      <c r="V29" s="14" t="s">
        <v>45</v>
      </c>
    </row>
    <row r="30" spans="2:22" x14ac:dyDescent="0.2">
      <c r="B30" s="14" t="str">
        <f>Calculations!A3</f>
        <v>SFRA02</v>
      </c>
      <c r="C30" s="34" t="str">
        <f>Calculations!B3</f>
        <v>Valley Centre</v>
      </c>
      <c r="D30" s="14" t="str">
        <f>Calculations!C3</f>
        <v>Mixed Use</v>
      </c>
      <c r="E30" s="15">
        <f>Calculations!D3</f>
        <v>0.64331052601200001</v>
      </c>
      <c r="F30" s="15">
        <f>Calculations!H3</f>
        <v>0.64331052601200001</v>
      </c>
      <c r="G30" s="15">
        <f>Calculations!L3</f>
        <v>100</v>
      </c>
      <c r="H30" s="15">
        <f>Calculations!G3</f>
        <v>0</v>
      </c>
      <c r="I30" s="15">
        <f>Calculations!K3</f>
        <v>0</v>
      </c>
      <c r="J30" s="15">
        <f>Calculations!F3</f>
        <v>0</v>
      </c>
      <c r="K30" s="15">
        <f>Calculations!J3</f>
        <v>0</v>
      </c>
      <c r="L30" s="15">
        <f>Calculations!E3</f>
        <v>0</v>
      </c>
      <c r="M30" s="15">
        <f>Calculations!I3</f>
        <v>0</v>
      </c>
      <c r="N30" s="15">
        <f>Calculations!M3</f>
        <v>0</v>
      </c>
      <c r="O30" s="15">
        <f>Calculations!P3</f>
        <v>0</v>
      </c>
      <c r="P30" s="15">
        <f>Calculations!N3</f>
        <v>2.53512941299E-3</v>
      </c>
      <c r="Q30" s="15">
        <f>Calculations!Q3</f>
        <v>0.3940755374711078</v>
      </c>
      <c r="R30" s="15">
        <f>Calculations!O3</f>
        <v>8.0120384064199992E-3</v>
      </c>
      <c r="S30" s="15">
        <f>Calculations!R3</f>
        <v>1.2454387239842157</v>
      </c>
      <c r="T30" s="38" t="s">
        <v>659</v>
      </c>
      <c r="U30" s="14" t="s">
        <v>655</v>
      </c>
      <c r="V30" s="14" t="s">
        <v>45</v>
      </c>
    </row>
    <row r="31" spans="2:22" ht="25.5" x14ac:dyDescent="0.2">
      <c r="B31" s="14" t="str">
        <f>Calculations!A4</f>
        <v>SFRA03</v>
      </c>
      <c r="C31" s="34" t="str">
        <f>Calculations!B4</f>
        <v>Land North of Lime Tree Grove (Constablee 1)</v>
      </c>
      <c r="D31" s="14" t="str">
        <f>Calculations!C4</f>
        <v>Residential</v>
      </c>
      <c r="E31" s="15">
        <f>Calculations!D4</f>
        <v>2.7679691264900002</v>
      </c>
      <c r="F31" s="15">
        <f>Calculations!H4</f>
        <v>2.7679691264900002</v>
      </c>
      <c r="G31" s="15">
        <f>Calculations!L4</f>
        <v>100</v>
      </c>
      <c r="H31" s="15">
        <f>Calculations!G4</f>
        <v>0</v>
      </c>
      <c r="I31" s="15">
        <f>Calculations!K4</f>
        <v>0</v>
      </c>
      <c r="J31" s="15">
        <f>Calculations!F4</f>
        <v>0</v>
      </c>
      <c r="K31" s="15">
        <f>Calculations!J4</f>
        <v>0</v>
      </c>
      <c r="L31" s="15">
        <f>Calculations!E4</f>
        <v>0</v>
      </c>
      <c r="M31" s="15">
        <f>Calculations!I4</f>
        <v>0</v>
      </c>
      <c r="N31" s="15">
        <f>Calculations!M4</f>
        <v>3.6399388957100001E-2</v>
      </c>
      <c r="O31" s="15">
        <f>Calculations!P4</f>
        <v>1.3150214938725582</v>
      </c>
      <c r="P31" s="15">
        <f>Calculations!N4</f>
        <v>3.46484623571E-2</v>
      </c>
      <c r="Q31" s="15">
        <f>Calculations!Q4</f>
        <v>1.2517647695383418</v>
      </c>
      <c r="R31" s="15">
        <f>Calculations!O4</f>
        <v>0.177736001142</v>
      </c>
      <c r="S31" s="15">
        <f>Calculations!R4</f>
        <v>6.4211699271148683</v>
      </c>
      <c r="T31" s="38" t="s">
        <v>659</v>
      </c>
      <c r="U31" s="14" t="s">
        <v>655</v>
      </c>
      <c r="V31" s="14" t="s">
        <v>45</v>
      </c>
    </row>
    <row r="32" spans="2:22" ht="25.5" x14ac:dyDescent="0.2">
      <c r="B32" s="14" t="str">
        <f>Calculations!A5</f>
        <v>SFRA04</v>
      </c>
      <c r="C32" s="34" t="str">
        <f>Calculations!B5</f>
        <v>Land to  West of Hollin Way (Constablee 5)</v>
      </c>
      <c r="D32" s="14" t="str">
        <f>Calculations!C5</f>
        <v>Residential</v>
      </c>
      <c r="E32" s="15">
        <f>Calculations!D5</f>
        <v>0.50745303961699995</v>
      </c>
      <c r="F32" s="15">
        <f>Calculations!H5</f>
        <v>0.50745303961699995</v>
      </c>
      <c r="G32" s="15">
        <f>Calculations!L5</f>
        <v>100</v>
      </c>
      <c r="H32" s="15">
        <f>Calculations!G5</f>
        <v>0</v>
      </c>
      <c r="I32" s="15">
        <f>Calculations!K5</f>
        <v>0</v>
      </c>
      <c r="J32" s="15">
        <f>Calculations!F5</f>
        <v>0</v>
      </c>
      <c r="K32" s="15">
        <f>Calculations!J5</f>
        <v>0</v>
      </c>
      <c r="L32" s="15">
        <f>Calculations!E5</f>
        <v>0</v>
      </c>
      <c r="M32" s="15">
        <f>Calculations!I5</f>
        <v>0</v>
      </c>
      <c r="N32" s="15">
        <f>Calculations!M5</f>
        <v>1.9648145428299998E-2</v>
      </c>
      <c r="O32" s="15">
        <f>Calculations!P5</f>
        <v>3.8719140283659415</v>
      </c>
      <c r="P32" s="15">
        <f>Calculations!N5</f>
        <v>1.16449019084E-2</v>
      </c>
      <c r="Q32" s="15">
        <f>Calculations!Q5</f>
        <v>2.2947742942261193</v>
      </c>
      <c r="R32" s="15">
        <f>Calculations!O5</f>
        <v>0.13777660015199999</v>
      </c>
      <c r="S32" s="15">
        <f>Calculations!R5</f>
        <v>27.15061087346858</v>
      </c>
      <c r="T32" s="38" t="s">
        <v>658</v>
      </c>
      <c r="U32" s="14" t="s">
        <v>47</v>
      </c>
      <c r="V32" s="14" t="s">
        <v>44</v>
      </c>
    </row>
    <row r="33" spans="2:22" x14ac:dyDescent="0.2">
      <c r="B33" s="14" t="str">
        <f>Calculations!A6</f>
        <v>SFRA05</v>
      </c>
      <c r="C33" s="34" t="str">
        <f>Calculations!B6</f>
        <v>Woodtop Garage, Townsendfold</v>
      </c>
      <c r="D33" s="14" t="str">
        <f>Calculations!C6</f>
        <v>Residential</v>
      </c>
      <c r="E33" s="15">
        <f>Calculations!D6</f>
        <v>0.53461099995100003</v>
      </c>
      <c r="F33" s="15">
        <f>Calculations!H6</f>
        <v>0.53461099995100003</v>
      </c>
      <c r="G33" s="15">
        <f>Calculations!L6</f>
        <v>100</v>
      </c>
      <c r="H33" s="15">
        <f>Calculations!G6</f>
        <v>0</v>
      </c>
      <c r="I33" s="15">
        <f>Calculations!K6</f>
        <v>0</v>
      </c>
      <c r="J33" s="15">
        <f>Calculations!F6</f>
        <v>0</v>
      </c>
      <c r="K33" s="15">
        <f>Calculations!J6</f>
        <v>0</v>
      </c>
      <c r="L33" s="15">
        <f>Calculations!E6</f>
        <v>0</v>
      </c>
      <c r="M33" s="15">
        <f>Calculations!I6</f>
        <v>0</v>
      </c>
      <c r="N33" s="15">
        <f>Calculations!M6</f>
        <v>0</v>
      </c>
      <c r="O33" s="15">
        <f>Calculations!P6</f>
        <v>0</v>
      </c>
      <c r="P33" s="15">
        <f>Calculations!N6</f>
        <v>0</v>
      </c>
      <c r="Q33" s="15">
        <f>Calculations!Q6</f>
        <v>0</v>
      </c>
      <c r="R33" s="15">
        <f>Calculations!O6</f>
        <v>0</v>
      </c>
      <c r="S33" s="15">
        <f>Calculations!R6</f>
        <v>0</v>
      </c>
      <c r="T33" s="38" t="s">
        <v>659</v>
      </c>
      <c r="U33" s="14" t="s">
        <v>656</v>
      </c>
      <c r="V33" s="14" t="s">
        <v>46</v>
      </c>
    </row>
    <row r="34" spans="2:22" x14ac:dyDescent="0.2">
      <c r="B34" s="14" t="str">
        <f>Calculations!A7</f>
        <v>SFRA06</v>
      </c>
      <c r="C34" s="34" t="str">
        <f>Calculations!B7</f>
        <v>Land to rear of Waingate, Springside</v>
      </c>
      <c r="D34" s="14" t="str">
        <f>Calculations!C7</f>
        <v>Residential</v>
      </c>
      <c r="E34" s="15">
        <f>Calculations!D7</f>
        <v>1.7912657400100001</v>
      </c>
      <c r="F34" s="15">
        <f>Calculations!H7</f>
        <v>1.7912657400100001</v>
      </c>
      <c r="G34" s="15">
        <f>Calculations!L7</f>
        <v>100</v>
      </c>
      <c r="H34" s="15">
        <f>Calculations!G7</f>
        <v>0</v>
      </c>
      <c r="I34" s="15">
        <f>Calculations!K7</f>
        <v>0</v>
      </c>
      <c r="J34" s="15">
        <f>Calculations!F7</f>
        <v>0</v>
      </c>
      <c r="K34" s="15">
        <f>Calculations!J7</f>
        <v>0</v>
      </c>
      <c r="L34" s="15">
        <f>Calculations!E7</f>
        <v>0</v>
      </c>
      <c r="M34" s="15">
        <f>Calculations!I7</f>
        <v>0</v>
      </c>
      <c r="N34" s="15">
        <f>Calculations!M7</f>
        <v>0.106970969561</v>
      </c>
      <c r="O34" s="15">
        <f>Calculations!P7</f>
        <v>5.9718090494156835</v>
      </c>
      <c r="P34" s="15">
        <f>Calculations!N7</f>
        <v>3.5512671563899999E-2</v>
      </c>
      <c r="Q34" s="15">
        <f>Calculations!Q7</f>
        <v>1.9825462392699893</v>
      </c>
      <c r="R34" s="15">
        <f>Calculations!O7</f>
        <v>8.5092830373799999E-2</v>
      </c>
      <c r="S34" s="15">
        <f>Calculations!R7</f>
        <v>4.7504302947995285</v>
      </c>
      <c r="T34" s="38" t="s">
        <v>659</v>
      </c>
      <c r="U34" s="14" t="s">
        <v>655</v>
      </c>
      <c r="V34" s="14" t="s">
        <v>45</v>
      </c>
    </row>
    <row r="35" spans="2:22" x14ac:dyDescent="0.2">
      <c r="B35" s="14" t="str">
        <f>Calculations!A8</f>
        <v>SFRA07</v>
      </c>
      <c r="C35" s="34" t="str">
        <f>Calculations!B8</f>
        <v>Mill End Mill</v>
      </c>
      <c r="D35" s="14" t="str">
        <f>Calculations!C8</f>
        <v>Residential</v>
      </c>
      <c r="E35" s="15">
        <f>Calculations!D8</f>
        <v>1.28538890797</v>
      </c>
      <c r="F35" s="15">
        <f>Calculations!H8</f>
        <v>0.96138311730339998</v>
      </c>
      <c r="G35" s="15">
        <f>Calculations!L8</f>
        <v>74.793170482675265</v>
      </c>
      <c r="H35" s="15">
        <f>Calculations!G8</f>
        <v>5.3234454023599997E-2</v>
      </c>
      <c r="I35" s="15">
        <f>Calculations!K8</f>
        <v>4.1415056325382924</v>
      </c>
      <c r="J35" s="15">
        <f>Calculations!F8</f>
        <v>0.27077133664300002</v>
      </c>
      <c r="K35" s="15">
        <f>Calculations!J8</f>
        <v>21.065323884786441</v>
      </c>
      <c r="L35" s="15">
        <f>Calculations!E8</f>
        <v>0</v>
      </c>
      <c r="M35" s="15">
        <f>Calculations!I8</f>
        <v>0</v>
      </c>
      <c r="N35" s="15">
        <f>Calculations!M8</f>
        <v>0.254328655746</v>
      </c>
      <c r="O35" s="15">
        <f>Calculations!P8</f>
        <v>19.786124975020854</v>
      </c>
      <c r="P35" s="15">
        <f>Calculations!N8</f>
        <v>9.6975118813500003E-2</v>
      </c>
      <c r="Q35" s="15">
        <f>Calculations!Q8</f>
        <v>7.5444185189563902</v>
      </c>
      <c r="R35" s="15">
        <f>Calculations!O8</f>
        <v>0.27696973460199997</v>
      </c>
      <c r="S35" s="15">
        <f>Calculations!R8</f>
        <v>21.547543539909263</v>
      </c>
      <c r="T35" s="39" t="s">
        <v>658</v>
      </c>
      <c r="U35" s="39" t="s">
        <v>41</v>
      </c>
      <c r="V35" s="39" t="s">
        <v>42</v>
      </c>
    </row>
    <row r="36" spans="2:22" x14ac:dyDescent="0.2">
      <c r="B36" s="14" t="str">
        <f>Calculations!A9</f>
        <v>SFRA08</v>
      </c>
      <c r="C36" s="34" t="str">
        <f>Calculations!B9</f>
        <v>Albion Mill, Burnley Road East</v>
      </c>
      <c r="D36" s="14" t="str">
        <f>Calculations!C9</f>
        <v>Residential</v>
      </c>
      <c r="E36" s="15">
        <f>Calculations!D9</f>
        <v>0.14237157492800001</v>
      </c>
      <c r="F36" s="15">
        <f>Calculations!H9</f>
        <v>1.7011140024392191E-8</v>
      </c>
      <c r="G36" s="15">
        <f>Calculations!L9</f>
        <v>1.1948410371238111E-5</v>
      </c>
      <c r="H36" s="15">
        <f>Calculations!G9</f>
        <v>0.141106006205</v>
      </c>
      <c r="I36" s="15">
        <f>Calculations!K9</f>
        <v>99.11108047822043</v>
      </c>
      <c r="J36" s="15">
        <f>Calculations!F9</f>
        <v>1.2655517118599999E-3</v>
      </c>
      <c r="K36" s="15">
        <f>Calculations!J9</f>
        <v>0.88890757336920179</v>
      </c>
      <c r="L36" s="15">
        <f>Calculations!E9</f>
        <v>0</v>
      </c>
      <c r="M36" s="15">
        <f>Calculations!I9</f>
        <v>0</v>
      </c>
      <c r="N36" s="15">
        <f>Calculations!M9</f>
        <v>2.1196128872799998E-3</v>
      </c>
      <c r="O36" s="15">
        <f>Calculations!P9</f>
        <v>1.4887893797283116</v>
      </c>
      <c r="P36" s="15">
        <f>Calculations!N9</f>
        <v>5.78520000726E-4</v>
      </c>
      <c r="Q36" s="15">
        <f>Calculations!Q9</f>
        <v>0.40634515774554614</v>
      </c>
      <c r="R36" s="15">
        <f>Calculations!O9</f>
        <v>0.13967330167200001</v>
      </c>
      <c r="S36" s="15">
        <f>Calculations!R9</f>
        <v>98.104766869816146</v>
      </c>
      <c r="T36" s="38" t="s">
        <v>658</v>
      </c>
      <c r="U36" s="14" t="s">
        <v>661</v>
      </c>
      <c r="V36" s="14" t="s">
        <v>660</v>
      </c>
    </row>
    <row r="37" spans="2:22" x14ac:dyDescent="0.2">
      <c r="B37" s="14" t="str">
        <f>Calculations!A10</f>
        <v>SFRA09</v>
      </c>
      <c r="C37" s="34" t="str">
        <f>Calculations!B10</f>
        <v>Land off Greensnook Lane</v>
      </c>
      <c r="D37" s="14" t="str">
        <f>Calculations!C10</f>
        <v>Residential</v>
      </c>
      <c r="E37" s="15">
        <f>Calculations!D10</f>
        <v>1.43875374683</v>
      </c>
      <c r="F37" s="15">
        <f>Calculations!H10</f>
        <v>1.43875374683</v>
      </c>
      <c r="G37" s="15">
        <f>Calculations!L10</f>
        <v>100</v>
      </c>
      <c r="H37" s="15">
        <f>Calculations!G10</f>
        <v>0</v>
      </c>
      <c r="I37" s="15">
        <f>Calculations!K10</f>
        <v>0</v>
      </c>
      <c r="J37" s="15">
        <f>Calculations!F10</f>
        <v>0</v>
      </c>
      <c r="K37" s="15">
        <f>Calculations!J10</f>
        <v>0</v>
      </c>
      <c r="L37" s="15">
        <f>Calculations!E10</f>
        <v>0</v>
      </c>
      <c r="M37" s="15">
        <f>Calculations!I10</f>
        <v>0</v>
      </c>
      <c r="N37" s="15">
        <f>Calculations!M10</f>
        <v>6.5763829933E-3</v>
      </c>
      <c r="O37" s="15">
        <f>Calculations!P10</f>
        <v>0.4570888526121803</v>
      </c>
      <c r="P37" s="15">
        <f>Calculations!N10</f>
        <v>2.4534575314999999E-3</v>
      </c>
      <c r="Q37" s="15">
        <f>Calculations!Q10</f>
        <v>0.17052657808229466</v>
      </c>
      <c r="R37" s="15">
        <f>Calculations!O10</f>
        <v>1.0696277466E-2</v>
      </c>
      <c r="S37" s="15">
        <f>Calculations!R10</f>
        <v>0.74344045946480153</v>
      </c>
      <c r="T37" s="38" t="s">
        <v>659</v>
      </c>
      <c r="U37" s="14" t="s">
        <v>655</v>
      </c>
      <c r="V37" s="14" t="s">
        <v>45</v>
      </c>
    </row>
    <row r="38" spans="2:22" x14ac:dyDescent="0.2">
      <c r="B38" s="14" t="str">
        <f>Calculations!A11</f>
        <v>SFRA10</v>
      </c>
      <c r="C38" s="34" t="str">
        <f>Calculations!B11</f>
        <v>Land to rear of Oak Street</v>
      </c>
      <c r="D38" s="14" t="str">
        <f>Calculations!C11</f>
        <v>Residential</v>
      </c>
      <c r="E38" s="15">
        <f>Calculations!D11</f>
        <v>0.91358529250300002</v>
      </c>
      <c r="F38" s="15">
        <f>Calculations!H11</f>
        <v>0.31063152845103004</v>
      </c>
      <c r="G38" s="15">
        <f>Calculations!L11</f>
        <v>34.00137140999454</v>
      </c>
      <c r="H38" s="15">
        <f>Calculations!G11</f>
        <v>0.59525672258700002</v>
      </c>
      <c r="I38" s="15">
        <f>Calculations!K11</f>
        <v>65.156119244886526</v>
      </c>
      <c r="J38" s="15">
        <f>Calculations!F11</f>
        <v>7.69704146497E-3</v>
      </c>
      <c r="K38" s="15">
        <f>Calculations!J11</f>
        <v>0.84250934511894238</v>
      </c>
      <c r="L38" s="15">
        <f>Calculations!E11</f>
        <v>0</v>
      </c>
      <c r="M38" s="15">
        <f>Calculations!I11</f>
        <v>0</v>
      </c>
      <c r="N38" s="15">
        <f>Calculations!M11</f>
        <v>0.74283215474999997</v>
      </c>
      <c r="O38" s="15">
        <f>Calculations!P11</f>
        <v>81.309557065528253</v>
      </c>
      <c r="P38" s="15">
        <f>Calculations!N11</f>
        <v>8.6289836034800005E-2</v>
      </c>
      <c r="Q38" s="15">
        <f>Calculations!Q11</f>
        <v>9.445186644630299</v>
      </c>
      <c r="R38" s="15">
        <f>Calculations!O11</f>
        <v>5.73464966595E-2</v>
      </c>
      <c r="S38" s="15">
        <f>Calculations!R11</f>
        <v>6.2770818587046904</v>
      </c>
      <c r="T38" s="38" t="s">
        <v>658</v>
      </c>
      <c r="U38" s="14" t="s">
        <v>661</v>
      </c>
      <c r="V38" s="14" t="s">
        <v>660</v>
      </c>
    </row>
    <row r="39" spans="2:22" x14ac:dyDescent="0.2">
      <c r="B39" s="14" t="str">
        <f>Calculations!A12</f>
        <v>SFRA12</v>
      </c>
      <c r="C39" s="34" t="str">
        <f>Calculations!B12</f>
        <v>Land at Robert Street</v>
      </c>
      <c r="D39" s="14" t="str">
        <f>Calculations!C12</f>
        <v>Employment</v>
      </c>
      <c r="E39" s="15">
        <f>Calculations!D12</f>
        <v>1.0416820336399999</v>
      </c>
      <c r="F39" s="15">
        <f>Calculations!H12</f>
        <v>0.91316618976679986</v>
      </c>
      <c r="G39" s="15">
        <f>Calculations!L12</f>
        <v>87.662660992229945</v>
      </c>
      <c r="H39" s="15">
        <f>Calculations!G12</f>
        <v>7.9804528308299996E-2</v>
      </c>
      <c r="I39" s="15">
        <f>Calculations!K12</f>
        <v>7.6611216984740702</v>
      </c>
      <c r="J39" s="15">
        <f>Calculations!F12</f>
        <v>4.87113155649E-2</v>
      </c>
      <c r="K39" s="15">
        <f>Calculations!J12</f>
        <v>4.6762173092959758</v>
      </c>
      <c r="L39" s="15">
        <f>Calculations!E12</f>
        <v>0</v>
      </c>
      <c r="M39" s="15">
        <f>Calculations!I12</f>
        <v>0</v>
      </c>
      <c r="N39" s="15">
        <f>Calculations!M12</f>
        <v>5.9260205766699997E-3</v>
      </c>
      <c r="O39" s="15">
        <f>Calculations!P12</f>
        <v>0.5688895829337115</v>
      </c>
      <c r="P39" s="15">
        <f>Calculations!N12</f>
        <v>2.10778132215E-2</v>
      </c>
      <c r="Q39" s="15">
        <f>Calculations!Q12</f>
        <v>2.0234402188781906</v>
      </c>
      <c r="R39" s="15">
        <f>Calculations!O12</f>
        <v>0.201915038692</v>
      </c>
      <c r="S39" s="15">
        <f>Calculations!R12</f>
        <v>19.38355776248137</v>
      </c>
      <c r="T39" s="38" t="s">
        <v>659</v>
      </c>
      <c r="U39" s="14" t="s">
        <v>655</v>
      </c>
      <c r="V39" s="14" t="s">
        <v>45</v>
      </c>
    </row>
    <row r="40" spans="2:22" x14ac:dyDescent="0.2">
      <c r="B40" s="14" t="str">
        <f>Calculations!A13</f>
        <v>SFRA13</v>
      </c>
      <c r="C40" s="34" t="str">
        <f>Calculations!B13</f>
        <v>Anvil Street</v>
      </c>
      <c r="D40" s="14" t="str">
        <f>Calculations!C13</f>
        <v>Residential</v>
      </c>
      <c r="E40" s="15">
        <f>Calculations!D13</f>
        <v>5.8124717886000002E-2</v>
      </c>
      <c r="F40" s="15">
        <f>Calculations!H13</f>
        <v>5.8124717886000002E-2</v>
      </c>
      <c r="G40" s="15">
        <f>Calculations!L13</f>
        <v>100</v>
      </c>
      <c r="H40" s="15">
        <f>Calculations!G13</f>
        <v>0</v>
      </c>
      <c r="I40" s="15">
        <f>Calculations!K13</f>
        <v>0</v>
      </c>
      <c r="J40" s="15">
        <f>Calculations!F13</f>
        <v>0</v>
      </c>
      <c r="K40" s="15">
        <f>Calculations!J13</f>
        <v>0</v>
      </c>
      <c r="L40" s="15">
        <f>Calculations!E13</f>
        <v>0</v>
      </c>
      <c r="M40" s="15">
        <f>Calculations!I13</f>
        <v>0</v>
      </c>
      <c r="N40" s="15">
        <f>Calculations!M13</f>
        <v>0</v>
      </c>
      <c r="O40" s="15">
        <f>Calculations!P13</f>
        <v>0</v>
      </c>
      <c r="P40" s="15">
        <f>Calculations!N13</f>
        <v>0</v>
      </c>
      <c r="Q40" s="15">
        <f>Calculations!Q13</f>
        <v>0</v>
      </c>
      <c r="R40" s="15">
        <f>Calculations!O13</f>
        <v>0</v>
      </c>
      <c r="S40" s="15">
        <f>Calculations!R13</f>
        <v>0</v>
      </c>
      <c r="T40" s="38" t="s">
        <v>659</v>
      </c>
      <c r="U40" s="14" t="s">
        <v>656</v>
      </c>
      <c r="V40" s="14" t="s">
        <v>46</v>
      </c>
    </row>
    <row r="41" spans="2:22" x14ac:dyDescent="0.2">
      <c r="B41" s="14" t="str">
        <f>Calculations!A14</f>
        <v>SFRA14</v>
      </c>
      <c r="C41" s="34" t="str">
        <f>Calculations!B14</f>
        <v>Land at Hollin Lane</v>
      </c>
      <c r="D41" s="14" t="str">
        <f>Calculations!C14</f>
        <v>Residential</v>
      </c>
      <c r="E41" s="15">
        <f>Calculations!D14</f>
        <v>1.27679021917</v>
      </c>
      <c r="F41" s="15">
        <f>Calculations!H14</f>
        <v>1.27679021917</v>
      </c>
      <c r="G41" s="15">
        <f>Calculations!L14</f>
        <v>100</v>
      </c>
      <c r="H41" s="15">
        <f>Calculations!G14</f>
        <v>0</v>
      </c>
      <c r="I41" s="15">
        <f>Calculations!K14</f>
        <v>0</v>
      </c>
      <c r="J41" s="15">
        <f>Calculations!F14</f>
        <v>0</v>
      </c>
      <c r="K41" s="15">
        <f>Calculations!J14</f>
        <v>0</v>
      </c>
      <c r="L41" s="15">
        <f>Calculations!E14</f>
        <v>0</v>
      </c>
      <c r="M41" s="15">
        <f>Calculations!I14</f>
        <v>0</v>
      </c>
      <c r="N41" s="15">
        <f>Calculations!M14</f>
        <v>2.9449786119099999E-2</v>
      </c>
      <c r="O41" s="15">
        <f>Calculations!P14</f>
        <v>2.3065485368649168</v>
      </c>
      <c r="P41" s="15">
        <f>Calculations!N14</f>
        <v>2.7975848195999999E-2</v>
      </c>
      <c r="Q41" s="15">
        <f>Calculations!Q14</f>
        <v>2.1911076522959418</v>
      </c>
      <c r="R41" s="15">
        <f>Calculations!O14</f>
        <v>0.11621150747099999</v>
      </c>
      <c r="S41" s="15">
        <f>Calculations!R14</f>
        <v>9.1018481913610927</v>
      </c>
      <c r="T41" s="38" t="s">
        <v>659</v>
      </c>
      <c r="U41" s="14" t="s">
        <v>655</v>
      </c>
      <c r="V41" s="14" t="s">
        <v>45</v>
      </c>
    </row>
    <row r="42" spans="2:22" x14ac:dyDescent="0.2">
      <c r="B42" s="14" t="str">
        <f>Calculations!A15</f>
        <v>SFRA15</v>
      </c>
      <c r="C42" s="34" t="str">
        <f>Calculations!B15</f>
        <v>The Orchard, Land off Helmshore Road</v>
      </c>
      <c r="D42" s="14" t="str">
        <f>Calculations!C15</f>
        <v>Residential</v>
      </c>
      <c r="E42" s="15">
        <f>Calculations!D15</f>
        <v>2.1517900932199998</v>
      </c>
      <c r="F42" s="15">
        <f>Calculations!H15</f>
        <v>2.1517900932199998</v>
      </c>
      <c r="G42" s="15">
        <f>Calculations!L15</f>
        <v>100</v>
      </c>
      <c r="H42" s="15">
        <f>Calculations!G15</f>
        <v>0</v>
      </c>
      <c r="I42" s="15">
        <f>Calculations!K15</f>
        <v>0</v>
      </c>
      <c r="J42" s="15">
        <f>Calculations!F15</f>
        <v>0</v>
      </c>
      <c r="K42" s="15">
        <f>Calculations!J15</f>
        <v>0</v>
      </c>
      <c r="L42" s="15">
        <f>Calculations!E15</f>
        <v>0</v>
      </c>
      <c r="M42" s="15">
        <f>Calculations!I15</f>
        <v>0</v>
      </c>
      <c r="N42" s="15">
        <f>Calculations!M15</f>
        <v>2.1462569546500001E-5</v>
      </c>
      <c r="O42" s="15">
        <f>Calculations!P15</f>
        <v>9.9742858813811164E-4</v>
      </c>
      <c r="P42" s="15">
        <f>Calculations!N15</f>
        <v>1.30351418059E-3</v>
      </c>
      <c r="Q42" s="15">
        <f>Calculations!Q15</f>
        <v>6.0578129098056419E-2</v>
      </c>
      <c r="R42" s="15">
        <f>Calculations!O15</f>
        <v>5.4574340445700002E-3</v>
      </c>
      <c r="S42" s="15">
        <f>Calculations!R15</f>
        <v>0.25362297473929446</v>
      </c>
      <c r="T42" s="38" t="s">
        <v>659</v>
      </c>
      <c r="U42" s="14" t="s">
        <v>655</v>
      </c>
      <c r="V42" s="14" t="s">
        <v>45</v>
      </c>
    </row>
    <row r="43" spans="2:22" x14ac:dyDescent="0.2">
      <c r="B43" s="14" t="str">
        <f>Calculations!A16</f>
        <v>SFRA16</v>
      </c>
      <c r="C43" s="34" t="str">
        <f>Calculations!B16</f>
        <v>Car Park Adj Winfields</v>
      </c>
      <c r="D43" s="14" t="str">
        <f>Calculations!C16</f>
        <v>Mixed Use</v>
      </c>
      <c r="E43" s="15">
        <f>Calculations!D16</f>
        <v>0.47984944843499999</v>
      </c>
      <c r="F43" s="15">
        <f>Calculations!H16</f>
        <v>0.44657449837069996</v>
      </c>
      <c r="G43" s="15">
        <f>Calculations!L16</f>
        <v>93.065543750685904</v>
      </c>
      <c r="H43" s="15">
        <f>Calculations!G16</f>
        <v>1.0763220062099999E-2</v>
      </c>
      <c r="I43" s="15">
        <f>Calculations!K16</f>
        <v>2.2430410407271681</v>
      </c>
      <c r="J43" s="15">
        <f>Calculations!F16</f>
        <v>2.2511730002200001E-2</v>
      </c>
      <c r="K43" s="15">
        <f>Calculations!J16</f>
        <v>4.6914152085869114</v>
      </c>
      <c r="L43" s="15">
        <f>Calculations!E16</f>
        <v>0</v>
      </c>
      <c r="M43" s="15">
        <f>Calculations!I16</f>
        <v>0</v>
      </c>
      <c r="N43" s="15">
        <f>Calculations!M16</f>
        <v>0.102936329479</v>
      </c>
      <c r="O43" s="15">
        <f>Calculations!P16</f>
        <v>21.451796978139836</v>
      </c>
      <c r="P43" s="15">
        <f>Calculations!N16</f>
        <v>5.8781311188900003E-2</v>
      </c>
      <c r="Q43" s="15">
        <f>Calculations!Q16</f>
        <v>12.249948682990405</v>
      </c>
      <c r="R43" s="15">
        <f>Calculations!O16</f>
        <v>0.162367106486</v>
      </c>
      <c r="S43" s="15">
        <f>Calculations!R16</f>
        <v>33.837093491625446</v>
      </c>
      <c r="T43" s="38" t="s">
        <v>658</v>
      </c>
      <c r="U43" s="14" t="s">
        <v>661</v>
      </c>
      <c r="V43" s="14" t="s">
        <v>660</v>
      </c>
    </row>
    <row r="44" spans="2:22" x14ac:dyDescent="0.2">
      <c r="B44" s="14" t="str">
        <f>Calculations!A17</f>
        <v>SFRA17</v>
      </c>
      <c r="C44" s="34" t="str">
        <f>Calculations!B17</f>
        <v>Land at Higher Cross Row</v>
      </c>
      <c r="D44" s="14" t="str">
        <f>Calculations!C17</f>
        <v>Residential</v>
      </c>
      <c r="E44" s="15">
        <f>Calculations!D17</f>
        <v>0.64416324039700001</v>
      </c>
      <c r="F44" s="15">
        <f>Calculations!H17</f>
        <v>0.64416324039700001</v>
      </c>
      <c r="G44" s="15">
        <f>Calculations!L17</f>
        <v>100</v>
      </c>
      <c r="H44" s="15">
        <f>Calculations!G17</f>
        <v>0</v>
      </c>
      <c r="I44" s="15">
        <f>Calculations!K17</f>
        <v>0</v>
      </c>
      <c r="J44" s="15">
        <f>Calculations!F17</f>
        <v>0</v>
      </c>
      <c r="K44" s="15">
        <f>Calculations!J17</f>
        <v>0</v>
      </c>
      <c r="L44" s="15">
        <f>Calculations!E17</f>
        <v>0</v>
      </c>
      <c r="M44" s="15">
        <f>Calculations!I17</f>
        <v>0</v>
      </c>
      <c r="N44" s="15">
        <f>Calculations!M17</f>
        <v>0</v>
      </c>
      <c r="O44" s="15">
        <f>Calculations!P17</f>
        <v>0</v>
      </c>
      <c r="P44" s="15">
        <f>Calculations!N17</f>
        <v>0</v>
      </c>
      <c r="Q44" s="15">
        <f>Calculations!Q17</f>
        <v>0</v>
      </c>
      <c r="R44" s="15">
        <f>Calculations!O17</f>
        <v>0</v>
      </c>
      <c r="S44" s="15">
        <f>Calculations!R17</f>
        <v>0</v>
      </c>
      <c r="T44" s="38" t="s">
        <v>659</v>
      </c>
      <c r="U44" s="14" t="s">
        <v>656</v>
      </c>
      <c r="V44" s="14" t="s">
        <v>46</v>
      </c>
    </row>
    <row r="45" spans="2:22" x14ac:dyDescent="0.2">
      <c r="B45" s="14" t="str">
        <f>Calculations!A18</f>
        <v>SFRA18</v>
      </c>
      <c r="C45" s="34" t="str">
        <f>Calculations!B18</f>
        <v>Land off Earnshaw Road</v>
      </c>
      <c r="D45" s="14" t="str">
        <f>Calculations!C18</f>
        <v>Residential</v>
      </c>
      <c r="E45" s="15">
        <f>Calculations!D18</f>
        <v>0.43706896822199998</v>
      </c>
      <c r="F45" s="15">
        <f>Calculations!H18</f>
        <v>0.43706896822199998</v>
      </c>
      <c r="G45" s="15">
        <f>Calculations!L18</f>
        <v>100</v>
      </c>
      <c r="H45" s="15">
        <f>Calculations!G18</f>
        <v>0</v>
      </c>
      <c r="I45" s="15">
        <f>Calculations!K18</f>
        <v>0</v>
      </c>
      <c r="J45" s="15">
        <f>Calculations!F18</f>
        <v>0</v>
      </c>
      <c r="K45" s="15">
        <f>Calculations!J18</f>
        <v>0</v>
      </c>
      <c r="L45" s="15">
        <f>Calculations!E18</f>
        <v>0</v>
      </c>
      <c r="M45" s="15">
        <f>Calculations!I18</f>
        <v>0</v>
      </c>
      <c r="N45" s="15">
        <f>Calculations!M18</f>
        <v>0</v>
      </c>
      <c r="O45" s="15">
        <f>Calculations!P18</f>
        <v>0</v>
      </c>
      <c r="P45" s="15">
        <f>Calculations!N18</f>
        <v>8.2597999741299997E-4</v>
      </c>
      <c r="Q45" s="15">
        <f>Calculations!Q18</f>
        <v>0.18898161559561025</v>
      </c>
      <c r="R45" s="15">
        <f>Calculations!O18</f>
        <v>7.1135922740500005E-4</v>
      </c>
      <c r="S45" s="15">
        <f>Calculations!R18</f>
        <v>0.16275674530242104</v>
      </c>
      <c r="T45" s="38" t="s">
        <v>659</v>
      </c>
      <c r="U45" s="14" t="s">
        <v>655</v>
      </c>
      <c r="V45" s="14" t="s">
        <v>45</v>
      </c>
    </row>
    <row r="46" spans="2:22" x14ac:dyDescent="0.2">
      <c r="B46" s="14" t="str">
        <f>Calculations!A19</f>
        <v>SFRA19</v>
      </c>
      <c r="C46" s="34" t="str">
        <f>Calculations!B19</f>
        <v>Land to rear of Cemetery Terrace</v>
      </c>
      <c r="D46" s="14" t="str">
        <f>Calculations!C19</f>
        <v>Residential</v>
      </c>
      <c r="E46" s="15">
        <f>Calculations!D19</f>
        <v>0.26036519891400001</v>
      </c>
      <c r="F46" s="15">
        <f>Calculations!H19</f>
        <v>0.2575865708237029</v>
      </c>
      <c r="G46" s="15">
        <f>Calculations!L19</f>
        <v>98.932795895193777</v>
      </c>
      <c r="H46" s="15">
        <f>Calculations!G19</f>
        <v>2.8796966607099998E-5</v>
      </c>
      <c r="I46" s="15">
        <f>Calculations!K19</f>
        <v>1.1060221076862038E-2</v>
      </c>
      <c r="J46" s="15">
        <f>Calculations!F19</f>
        <v>2.74983112369E-3</v>
      </c>
      <c r="K46" s="15">
        <f>Calculations!J19</f>
        <v>1.0561438837293626</v>
      </c>
      <c r="L46" s="15">
        <f>Calculations!E19</f>
        <v>0</v>
      </c>
      <c r="M46" s="15">
        <f>Calculations!I19</f>
        <v>0</v>
      </c>
      <c r="N46" s="15">
        <f>Calculations!M19</f>
        <v>6.3980939953600001E-6</v>
      </c>
      <c r="O46" s="15">
        <f>Calculations!P19</f>
        <v>2.457353756203541E-3</v>
      </c>
      <c r="P46" s="15">
        <f>Calculations!N19</f>
        <v>3.7038081862600001E-4</v>
      </c>
      <c r="Q46" s="15">
        <f>Calculations!Q19</f>
        <v>0.14225434895711186</v>
      </c>
      <c r="R46" s="15">
        <f>Calculations!O19</f>
        <v>1.42268962983E-2</v>
      </c>
      <c r="S46" s="15">
        <f>Calculations!R19</f>
        <v>5.4642081037102113</v>
      </c>
      <c r="T46" s="38" t="s">
        <v>659</v>
      </c>
      <c r="U46" s="14" t="s">
        <v>43</v>
      </c>
      <c r="V46" s="14" t="s">
        <v>44</v>
      </c>
    </row>
    <row r="47" spans="2:22" x14ac:dyDescent="0.2">
      <c r="B47" s="14" t="str">
        <f>Calculations!A20</f>
        <v>SFRA20</v>
      </c>
      <c r="C47" s="34" t="str">
        <f>Calculations!B20</f>
        <v>Former Tip Fairwell Cemetery</v>
      </c>
      <c r="D47" s="14" t="str">
        <f>Calculations!C20</f>
        <v>Residential</v>
      </c>
      <c r="E47" s="15">
        <f>Calculations!D20</f>
        <v>0.75764012196599995</v>
      </c>
      <c r="F47" s="15">
        <f>Calculations!H20</f>
        <v>0.75764012196599995</v>
      </c>
      <c r="G47" s="15">
        <f>Calculations!L20</f>
        <v>100</v>
      </c>
      <c r="H47" s="15">
        <f>Calculations!G20</f>
        <v>0</v>
      </c>
      <c r="I47" s="15">
        <f>Calculations!K20</f>
        <v>0</v>
      </c>
      <c r="J47" s="15">
        <f>Calculations!F20</f>
        <v>0</v>
      </c>
      <c r="K47" s="15">
        <f>Calculations!J20</f>
        <v>0</v>
      </c>
      <c r="L47" s="15">
        <f>Calculations!E20</f>
        <v>0</v>
      </c>
      <c r="M47" s="15">
        <f>Calculations!I20</f>
        <v>0</v>
      </c>
      <c r="N47" s="15">
        <f>Calculations!M20</f>
        <v>0</v>
      </c>
      <c r="O47" s="15">
        <f>Calculations!P20</f>
        <v>0</v>
      </c>
      <c r="P47" s="15">
        <f>Calculations!N20</f>
        <v>0</v>
      </c>
      <c r="Q47" s="15">
        <f>Calculations!Q20</f>
        <v>0</v>
      </c>
      <c r="R47" s="15">
        <f>Calculations!O20</f>
        <v>0</v>
      </c>
      <c r="S47" s="15">
        <f>Calculations!R20</f>
        <v>0</v>
      </c>
      <c r="T47" s="38" t="s">
        <v>659</v>
      </c>
      <c r="U47" s="14" t="s">
        <v>656</v>
      </c>
      <c r="V47" s="14" t="s">
        <v>46</v>
      </c>
    </row>
    <row r="48" spans="2:22" x14ac:dyDescent="0.2">
      <c r="B48" s="14" t="str">
        <f>Calculations!A21</f>
        <v>SFRA21</v>
      </c>
      <c r="C48" s="34" t="str">
        <f>Calculations!B21</f>
        <v>Plot 1, Futures Park New Line</v>
      </c>
      <c r="D48" s="14" t="str">
        <f>Calculations!C21</f>
        <v>Employment</v>
      </c>
      <c r="E48" s="15">
        <f>Calculations!D21</f>
        <v>0.20230660301200001</v>
      </c>
      <c r="F48" s="15">
        <f>Calculations!H21</f>
        <v>0.19105750812280001</v>
      </c>
      <c r="G48" s="15">
        <f>Calculations!L21</f>
        <v>94.439580952020265</v>
      </c>
      <c r="H48" s="15">
        <f>Calculations!G21</f>
        <v>0</v>
      </c>
      <c r="I48" s="15">
        <f>Calculations!K21</f>
        <v>0</v>
      </c>
      <c r="J48" s="15">
        <f>Calculations!F21</f>
        <v>1.12490948892E-2</v>
      </c>
      <c r="K48" s="15">
        <f>Calculations!J21</f>
        <v>5.560419047979738</v>
      </c>
      <c r="L48" s="15">
        <f>Calculations!E21</f>
        <v>0</v>
      </c>
      <c r="M48" s="15">
        <f>Calculations!I21</f>
        <v>0</v>
      </c>
      <c r="N48" s="15">
        <f>Calculations!M21</f>
        <v>0</v>
      </c>
      <c r="O48" s="15">
        <f>Calculations!P21</f>
        <v>0</v>
      </c>
      <c r="P48" s="15">
        <f>Calculations!N21</f>
        <v>5.56728568133E-4</v>
      </c>
      <c r="Q48" s="15">
        <f>Calculations!Q21</f>
        <v>0.27519050779572285</v>
      </c>
      <c r="R48" s="15">
        <f>Calculations!O21</f>
        <v>0.111895092357</v>
      </c>
      <c r="S48" s="15">
        <f>Calculations!R21</f>
        <v>55.309659047738954</v>
      </c>
      <c r="T48" s="38" t="s">
        <v>658</v>
      </c>
      <c r="U48" s="14" t="s">
        <v>655</v>
      </c>
      <c r="V48" s="14" t="s">
        <v>45</v>
      </c>
    </row>
    <row r="49" spans="2:22" x14ac:dyDescent="0.2">
      <c r="B49" s="14" t="str">
        <f>Calculations!A22</f>
        <v>SFRA22</v>
      </c>
      <c r="C49" s="34" t="str">
        <f>Calculations!B22</f>
        <v>Plot 5 Futures Park New Line</v>
      </c>
      <c r="D49" s="14" t="str">
        <f>Calculations!C22</f>
        <v>Employment</v>
      </c>
      <c r="E49" s="15">
        <f>Calculations!D22</f>
        <v>0.428479200379</v>
      </c>
      <c r="F49" s="15">
        <f>Calculations!H22</f>
        <v>0.428479200379</v>
      </c>
      <c r="G49" s="15">
        <f>Calculations!L22</f>
        <v>100</v>
      </c>
      <c r="H49" s="15">
        <f>Calculations!G22</f>
        <v>0</v>
      </c>
      <c r="I49" s="15">
        <f>Calculations!K22</f>
        <v>0</v>
      </c>
      <c r="J49" s="15">
        <f>Calculations!F22</f>
        <v>0</v>
      </c>
      <c r="K49" s="15">
        <f>Calculations!J22</f>
        <v>0</v>
      </c>
      <c r="L49" s="15">
        <f>Calculations!E22</f>
        <v>0</v>
      </c>
      <c r="M49" s="15">
        <f>Calculations!I22</f>
        <v>0</v>
      </c>
      <c r="N49" s="15">
        <f>Calculations!M22</f>
        <v>0</v>
      </c>
      <c r="O49" s="15">
        <f>Calculations!P22</f>
        <v>0</v>
      </c>
      <c r="P49" s="15">
        <f>Calculations!N22</f>
        <v>0</v>
      </c>
      <c r="Q49" s="15">
        <f>Calculations!Q22</f>
        <v>0</v>
      </c>
      <c r="R49" s="15">
        <f>Calculations!O22</f>
        <v>0</v>
      </c>
      <c r="S49" s="15">
        <f>Calculations!R22</f>
        <v>0</v>
      </c>
      <c r="T49" s="38" t="s">
        <v>659</v>
      </c>
      <c r="U49" s="14" t="s">
        <v>656</v>
      </c>
      <c r="V49" s="14" t="s">
        <v>46</v>
      </c>
    </row>
    <row r="50" spans="2:22" x14ac:dyDescent="0.2">
      <c r="B50" s="14" t="str">
        <f>Calculations!A23</f>
        <v>SFRA23</v>
      </c>
      <c r="C50" s="34" t="str">
        <f>Calculations!B23</f>
        <v>Tong Farm</v>
      </c>
      <c r="D50" s="14" t="str">
        <f>Calculations!C23</f>
        <v>Residential</v>
      </c>
      <c r="E50" s="15">
        <f>Calculations!D23</f>
        <v>20.3222101504</v>
      </c>
      <c r="F50" s="15">
        <f>Calculations!H23</f>
        <v>20.3222101504</v>
      </c>
      <c r="G50" s="15">
        <f>Calculations!L23</f>
        <v>100</v>
      </c>
      <c r="H50" s="15">
        <f>Calculations!G23</f>
        <v>0</v>
      </c>
      <c r="I50" s="15">
        <f>Calculations!K23</f>
        <v>0</v>
      </c>
      <c r="J50" s="15">
        <f>Calculations!F23</f>
        <v>0</v>
      </c>
      <c r="K50" s="15">
        <f>Calculations!J23</f>
        <v>0</v>
      </c>
      <c r="L50" s="15">
        <f>Calculations!E23</f>
        <v>0</v>
      </c>
      <c r="M50" s="15">
        <f>Calculations!I23</f>
        <v>0</v>
      </c>
      <c r="N50" s="15">
        <f>Calculations!M23</f>
        <v>0.40244370507799998</v>
      </c>
      <c r="O50" s="15">
        <f>Calculations!P23</f>
        <v>1.9803146513081338</v>
      </c>
      <c r="P50" s="15">
        <f>Calculations!N23</f>
        <v>0.204653042156</v>
      </c>
      <c r="Q50" s="15">
        <f>Calculations!Q23</f>
        <v>1.0070412649087375</v>
      </c>
      <c r="R50" s="15">
        <f>Calculations!O23</f>
        <v>1.04146795049</v>
      </c>
      <c r="S50" s="15">
        <f>Calculations!R23</f>
        <v>5.1247769941474637</v>
      </c>
      <c r="T50" s="38" t="s">
        <v>659</v>
      </c>
      <c r="U50" s="14" t="s">
        <v>655</v>
      </c>
      <c r="V50" s="14" t="s">
        <v>45</v>
      </c>
    </row>
    <row r="51" spans="2:22" x14ac:dyDescent="0.2">
      <c r="B51" s="14" t="str">
        <f>Calculations!A24</f>
        <v>SFRA24</v>
      </c>
      <c r="C51" s="34" t="str">
        <f>Calculations!B24</f>
        <v>Lower Stack Farm</v>
      </c>
      <c r="D51" s="14" t="str">
        <f>Calculations!C24</f>
        <v>Residential</v>
      </c>
      <c r="E51" s="15">
        <f>Calculations!D24</f>
        <v>0.325060403996</v>
      </c>
      <c r="F51" s="15">
        <f>Calculations!H24</f>
        <v>0.325060403996</v>
      </c>
      <c r="G51" s="15">
        <f>Calculations!L24</f>
        <v>100</v>
      </c>
      <c r="H51" s="15">
        <f>Calculations!G24</f>
        <v>0</v>
      </c>
      <c r="I51" s="15">
        <f>Calculations!K24</f>
        <v>0</v>
      </c>
      <c r="J51" s="15">
        <f>Calculations!F24</f>
        <v>0</v>
      </c>
      <c r="K51" s="15">
        <f>Calculations!J24</f>
        <v>0</v>
      </c>
      <c r="L51" s="15">
        <f>Calculations!E24</f>
        <v>0</v>
      </c>
      <c r="M51" s="15">
        <f>Calculations!I24</f>
        <v>0</v>
      </c>
      <c r="N51" s="15">
        <f>Calculations!M24</f>
        <v>0</v>
      </c>
      <c r="O51" s="15">
        <f>Calculations!P24</f>
        <v>0</v>
      </c>
      <c r="P51" s="15">
        <f>Calculations!N24</f>
        <v>0</v>
      </c>
      <c r="Q51" s="15">
        <f>Calculations!Q24</f>
        <v>0</v>
      </c>
      <c r="R51" s="15">
        <f>Calculations!O24</f>
        <v>3.4226894641199998E-3</v>
      </c>
      <c r="S51" s="15">
        <f>Calculations!R24</f>
        <v>1.0529395220225339</v>
      </c>
      <c r="T51" s="38" t="s">
        <v>659</v>
      </c>
      <c r="U51" s="14" t="s">
        <v>655</v>
      </c>
      <c r="V51" s="14" t="s">
        <v>45</v>
      </c>
    </row>
    <row r="52" spans="2:22" x14ac:dyDescent="0.2">
      <c r="B52" s="14" t="str">
        <f>Calculations!A25</f>
        <v>SFRA25</v>
      </c>
      <c r="C52" s="34" t="str">
        <f>Calculations!B25</f>
        <v>Green Farm Todmorden old Road</v>
      </c>
      <c r="D52" s="14" t="str">
        <f>Calculations!C25</f>
        <v>Residential</v>
      </c>
      <c r="E52" s="15">
        <f>Calculations!D25</f>
        <v>2.0395250359200001</v>
      </c>
      <c r="F52" s="15">
        <f>Calculations!H25</f>
        <v>2.0395250359200001</v>
      </c>
      <c r="G52" s="15">
        <f>Calculations!L25</f>
        <v>100</v>
      </c>
      <c r="H52" s="15">
        <f>Calculations!G25</f>
        <v>0</v>
      </c>
      <c r="I52" s="15">
        <f>Calculations!K25</f>
        <v>0</v>
      </c>
      <c r="J52" s="15">
        <f>Calculations!F25</f>
        <v>0</v>
      </c>
      <c r="K52" s="15">
        <f>Calculations!J25</f>
        <v>0</v>
      </c>
      <c r="L52" s="15">
        <f>Calculations!E25</f>
        <v>0</v>
      </c>
      <c r="M52" s="15">
        <f>Calculations!I25</f>
        <v>0</v>
      </c>
      <c r="N52" s="15">
        <f>Calculations!M25</f>
        <v>0</v>
      </c>
      <c r="O52" s="15">
        <f>Calculations!P25</f>
        <v>0</v>
      </c>
      <c r="P52" s="15">
        <f>Calculations!N25</f>
        <v>3.4934602035199998E-4</v>
      </c>
      <c r="Q52" s="15">
        <f>Calculations!Q25</f>
        <v>1.7128792939500009E-2</v>
      </c>
      <c r="R52" s="15">
        <f>Calculations!O25</f>
        <v>2.4134038460499999E-2</v>
      </c>
      <c r="S52" s="15">
        <f>Calculations!R25</f>
        <v>1.1833166073204628</v>
      </c>
      <c r="T52" s="38" t="s">
        <v>659</v>
      </c>
      <c r="U52" s="14" t="s">
        <v>655</v>
      </c>
      <c r="V52" s="14" t="s">
        <v>45</v>
      </c>
    </row>
    <row r="53" spans="2:22" ht="25.5" x14ac:dyDescent="0.2">
      <c r="B53" s="14" t="str">
        <f>Calculations!A26</f>
        <v>SFRA26</v>
      </c>
      <c r="C53" s="34" t="str">
        <f>Calculations!B26</f>
        <v>Land at Rossendale Crescent/Greave Clough Lane</v>
      </c>
      <c r="D53" s="14" t="str">
        <f>Calculations!C26</f>
        <v>Residential</v>
      </c>
      <c r="E53" s="15">
        <f>Calculations!D26</f>
        <v>0.71856212426599997</v>
      </c>
      <c r="F53" s="15">
        <f>Calculations!H26</f>
        <v>0.71856212426599997</v>
      </c>
      <c r="G53" s="15">
        <f>Calculations!L26</f>
        <v>100</v>
      </c>
      <c r="H53" s="15">
        <f>Calculations!G26</f>
        <v>0</v>
      </c>
      <c r="I53" s="15">
        <f>Calculations!K26</f>
        <v>0</v>
      </c>
      <c r="J53" s="15">
        <f>Calculations!F26</f>
        <v>0</v>
      </c>
      <c r="K53" s="15">
        <f>Calculations!J26</f>
        <v>0</v>
      </c>
      <c r="L53" s="15">
        <f>Calculations!E26</f>
        <v>0</v>
      </c>
      <c r="M53" s="15">
        <f>Calculations!I26</f>
        <v>0</v>
      </c>
      <c r="N53" s="15">
        <f>Calculations!M26</f>
        <v>0</v>
      </c>
      <c r="O53" s="15">
        <f>Calculations!P26</f>
        <v>0</v>
      </c>
      <c r="P53" s="15">
        <f>Calculations!N26</f>
        <v>0</v>
      </c>
      <c r="Q53" s="15">
        <f>Calculations!Q26</f>
        <v>0</v>
      </c>
      <c r="R53" s="15">
        <f>Calculations!O26</f>
        <v>2.6248308510999998E-3</v>
      </c>
      <c r="S53" s="15">
        <f>Calculations!R26</f>
        <v>0.36528934137479396</v>
      </c>
      <c r="T53" s="38" t="s">
        <v>659</v>
      </c>
      <c r="U53" s="14" t="s">
        <v>655</v>
      </c>
      <c r="V53" s="14" t="s">
        <v>45</v>
      </c>
    </row>
    <row r="54" spans="2:22" x14ac:dyDescent="0.2">
      <c r="B54" s="14" t="str">
        <f>Calculations!A27</f>
        <v>SFRA27</v>
      </c>
      <c r="C54" s="34" t="str">
        <f>Calculations!B27</f>
        <v>Land Adj New Line</v>
      </c>
      <c r="D54" s="14" t="str">
        <f>Calculations!C27</f>
        <v>Employment</v>
      </c>
      <c r="E54" s="15">
        <f>Calculations!D27</f>
        <v>0.611822531585</v>
      </c>
      <c r="F54" s="15">
        <f>Calculations!H27</f>
        <v>0.611822531585</v>
      </c>
      <c r="G54" s="15">
        <f>Calculations!L27</f>
        <v>100</v>
      </c>
      <c r="H54" s="15">
        <f>Calculations!G27</f>
        <v>0</v>
      </c>
      <c r="I54" s="15">
        <f>Calculations!K27</f>
        <v>0</v>
      </c>
      <c r="J54" s="15">
        <f>Calculations!F27</f>
        <v>0</v>
      </c>
      <c r="K54" s="15">
        <f>Calculations!J27</f>
        <v>0</v>
      </c>
      <c r="L54" s="15">
        <f>Calculations!E27</f>
        <v>0</v>
      </c>
      <c r="M54" s="15">
        <f>Calculations!I27</f>
        <v>0</v>
      </c>
      <c r="N54" s="15">
        <f>Calculations!M27</f>
        <v>0</v>
      </c>
      <c r="O54" s="15">
        <f>Calculations!P27</f>
        <v>0</v>
      </c>
      <c r="P54" s="15">
        <f>Calculations!N27</f>
        <v>0</v>
      </c>
      <c r="Q54" s="15">
        <f>Calculations!Q27</f>
        <v>0</v>
      </c>
      <c r="R54" s="15">
        <f>Calculations!O27</f>
        <v>0</v>
      </c>
      <c r="S54" s="15">
        <f>Calculations!R27</f>
        <v>0</v>
      </c>
      <c r="T54" s="38" t="s">
        <v>659</v>
      </c>
      <c r="U54" s="14" t="s">
        <v>656</v>
      </c>
      <c r="V54" s="14" t="s">
        <v>46</v>
      </c>
    </row>
    <row r="55" spans="2:22" x14ac:dyDescent="0.2">
      <c r="B55" s="14" t="str">
        <f>Calculations!A28</f>
        <v>SFRA28</v>
      </c>
      <c r="C55" s="34" t="str">
        <f>Calculations!B28</f>
        <v>Land to Rear of 34 Sow Clough Road</v>
      </c>
      <c r="D55" s="14" t="str">
        <f>Calculations!C28</f>
        <v>Residential</v>
      </c>
      <c r="E55" s="15">
        <f>Calculations!D28</f>
        <v>0.38734407431899998</v>
      </c>
      <c r="F55" s="15">
        <f>Calculations!H28</f>
        <v>0.38734407431899998</v>
      </c>
      <c r="G55" s="15">
        <f>Calculations!L28</f>
        <v>100</v>
      </c>
      <c r="H55" s="15">
        <f>Calculations!G28</f>
        <v>0</v>
      </c>
      <c r="I55" s="15">
        <f>Calculations!K28</f>
        <v>0</v>
      </c>
      <c r="J55" s="15">
        <f>Calculations!F28</f>
        <v>0</v>
      </c>
      <c r="K55" s="15">
        <f>Calculations!J28</f>
        <v>0</v>
      </c>
      <c r="L55" s="15">
        <f>Calculations!E28</f>
        <v>0</v>
      </c>
      <c r="M55" s="15">
        <f>Calculations!I28</f>
        <v>0</v>
      </c>
      <c r="N55" s="15">
        <f>Calculations!M28</f>
        <v>0</v>
      </c>
      <c r="O55" s="15">
        <f>Calculations!P28</f>
        <v>0</v>
      </c>
      <c r="P55" s="15">
        <f>Calculations!N28</f>
        <v>0</v>
      </c>
      <c r="Q55" s="15">
        <f>Calculations!Q28</f>
        <v>0</v>
      </c>
      <c r="R55" s="15">
        <f>Calculations!O28</f>
        <v>2.2107591745099998E-3</v>
      </c>
      <c r="S55" s="15">
        <f>Calculations!R28</f>
        <v>0.57074815934561407</v>
      </c>
      <c r="T55" s="38" t="s">
        <v>659</v>
      </c>
      <c r="U55" s="14" t="s">
        <v>655</v>
      </c>
      <c r="V55" s="14" t="s">
        <v>45</v>
      </c>
    </row>
    <row r="56" spans="2:22" x14ac:dyDescent="0.2">
      <c r="B56" s="14" t="str">
        <f>Calculations!A29</f>
        <v>SFRA29</v>
      </c>
      <c r="C56" s="34" t="str">
        <f>Calculations!B29</f>
        <v>Land Off Newchurch Old Road</v>
      </c>
      <c r="D56" s="14" t="str">
        <f>Calculations!C29</f>
        <v>Residential</v>
      </c>
      <c r="E56" s="15">
        <f>Calculations!D29</f>
        <v>2.10458034532</v>
      </c>
      <c r="F56" s="15">
        <f>Calculations!H29</f>
        <v>2.10458034532</v>
      </c>
      <c r="G56" s="15">
        <f>Calculations!L29</f>
        <v>100</v>
      </c>
      <c r="H56" s="15">
        <f>Calculations!G29</f>
        <v>0</v>
      </c>
      <c r="I56" s="15">
        <f>Calculations!K29</f>
        <v>0</v>
      </c>
      <c r="J56" s="15">
        <f>Calculations!F29</f>
        <v>0</v>
      </c>
      <c r="K56" s="15">
        <f>Calculations!J29</f>
        <v>0</v>
      </c>
      <c r="L56" s="15">
        <f>Calculations!E29</f>
        <v>0</v>
      </c>
      <c r="M56" s="15">
        <f>Calculations!I29</f>
        <v>0</v>
      </c>
      <c r="N56" s="15">
        <f>Calculations!M29</f>
        <v>0</v>
      </c>
      <c r="O56" s="15">
        <f>Calculations!P29</f>
        <v>0</v>
      </c>
      <c r="P56" s="15">
        <f>Calculations!N29</f>
        <v>0</v>
      </c>
      <c r="Q56" s="15">
        <f>Calculations!Q29</f>
        <v>0</v>
      </c>
      <c r="R56" s="15">
        <f>Calculations!O29</f>
        <v>1.65722990058E-4</v>
      </c>
      <c r="S56" s="15">
        <f>Calculations!R29</f>
        <v>7.8743959776361935E-3</v>
      </c>
      <c r="T56" s="38" t="s">
        <v>659</v>
      </c>
      <c r="U56" s="14" t="s">
        <v>655</v>
      </c>
      <c r="V56" s="14" t="s">
        <v>45</v>
      </c>
    </row>
    <row r="57" spans="2:22" x14ac:dyDescent="0.2">
      <c r="B57" s="14" t="str">
        <f>Calculations!A30</f>
        <v>SFRA30</v>
      </c>
      <c r="C57" s="34" t="str">
        <f>Calculations!B30</f>
        <v>Land Off Cowtoot Lane</v>
      </c>
      <c r="D57" s="14" t="str">
        <f>Calculations!C30</f>
        <v>Residential</v>
      </c>
      <c r="E57" s="15">
        <f>Calculations!D30</f>
        <v>6.73967707053</v>
      </c>
      <c r="F57" s="15">
        <f>Calculations!H30</f>
        <v>6.73967707053</v>
      </c>
      <c r="G57" s="15">
        <f>Calculations!L30</f>
        <v>100</v>
      </c>
      <c r="H57" s="15">
        <f>Calculations!G30</f>
        <v>0</v>
      </c>
      <c r="I57" s="15">
        <f>Calculations!K30</f>
        <v>0</v>
      </c>
      <c r="J57" s="15">
        <f>Calculations!F30</f>
        <v>0</v>
      </c>
      <c r="K57" s="15">
        <f>Calculations!J30</f>
        <v>0</v>
      </c>
      <c r="L57" s="15">
        <f>Calculations!E30</f>
        <v>0</v>
      </c>
      <c r="M57" s="15">
        <f>Calculations!I30</f>
        <v>0</v>
      </c>
      <c r="N57" s="15">
        <f>Calculations!M30</f>
        <v>1.2E-2</v>
      </c>
      <c r="O57" s="15">
        <f>Calculations!P30</f>
        <v>0.17805007383026342</v>
      </c>
      <c r="P57" s="15">
        <f>Calculations!N30</f>
        <v>1.40769104026E-2</v>
      </c>
      <c r="Q57" s="15">
        <f>Calculations!Q30</f>
        <v>0.20886624470707776</v>
      </c>
      <c r="R57" s="15">
        <f>Calculations!O30</f>
        <v>0.396763387217</v>
      </c>
      <c r="S57" s="15">
        <f>Calculations!R30</f>
        <v>5.886979198927687</v>
      </c>
      <c r="T57" s="38" t="s">
        <v>659</v>
      </c>
      <c r="U57" s="14" t="s">
        <v>655</v>
      </c>
      <c r="V57" s="14" t="s">
        <v>45</v>
      </c>
    </row>
    <row r="58" spans="2:22" x14ac:dyDescent="0.2">
      <c r="B58" s="14" t="str">
        <f>Calculations!A31</f>
        <v>SFRA31</v>
      </c>
      <c r="C58" s="34" t="str">
        <f>Calculations!B31</f>
        <v>Land Adj To Futures Park</v>
      </c>
      <c r="D58" s="14" t="str">
        <f>Calculations!C31</f>
        <v>Residential</v>
      </c>
      <c r="E58" s="15">
        <f>Calculations!D31</f>
        <v>0.38760540488700002</v>
      </c>
      <c r="F58" s="15">
        <f>Calculations!H31</f>
        <v>0.34285713263265699</v>
      </c>
      <c r="G58" s="15">
        <f>Calculations!L31</f>
        <v>88.455199104514904</v>
      </c>
      <c r="H58" s="15">
        <f>Calculations!G31</f>
        <v>3.0490379243000001E-5</v>
      </c>
      <c r="I58" s="15">
        <f>Calculations!K31</f>
        <v>7.8663452208281165E-3</v>
      </c>
      <c r="J58" s="15">
        <f>Calculations!F31</f>
        <v>4.4717781875099998E-2</v>
      </c>
      <c r="K58" s="15">
        <f>Calculations!J31</f>
        <v>11.536934550264265</v>
      </c>
      <c r="L58" s="15">
        <f>Calculations!E31</f>
        <v>0</v>
      </c>
      <c r="M58" s="15">
        <f>Calculations!I31</f>
        <v>0</v>
      </c>
      <c r="N58" s="15">
        <f>Calculations!M31</f>
        <v>6.8449370196199996E-2</v>
      </c>
      <c r="O58" s="15">
        <f>Calculations!P31</f>
        <v>17.659549978709734</v>
      </c>
      <c r="P58" s="15">
        <f>Calculations!N31</f>
        <v>3.9031715345800001E-2</v>
      </c>
      <c r="Q58" s="15">
        <f>Calculations!Q31</f>
        <v>10.069961577852366</v>
      </c>
      <c r="R58" s="15">
        <f>Calculations!O31</f>
        <v>9.4660628072200007E-2</v>
      </c>
      <c r="S58" s="15">
        <f>Calculations!R31</f>
        <v>24.421906113460093</v>
      </c>
      <c r="T58" s="39" t="s">
        <v>658</v>
      </c>
      <c r="U58" s="39" t="s">
        <v>41</v>
      </c>
      <c r="V58" s="39" t="s">
        <v>42</v>
      </c>
    </row>
    <row r="59" spans="2:22" x14ac:dyDescent="0.2">
      <c r="B59" s="14" t="str">
        <f>Calculations!A32</f>
        <v>SFRA32</v>
      </c>
      <c r="C59" s="34" t="str">
        <f>Calculations!B32</f>
        <v>Bacup Leisure Centre</v>
      </c>
      <c r="D59" s="14" t="str">
        <f>Calculations!C32</f>
        <v>Residential</v>
      </c>
      <c r="E59" s="15">
        <f>Calculations!D32</f>
        <v>0.53184434278000003</v>
      </c>
      <c r="F59" s="15">
        <f>Calculations!H32</f>
        <v>0.44169395589150007</v>
      </c>
      <c r="G59" s="15">
        <f>Calculations!L32</f>
        <v>83.0494790228894</v>
      </c>
      <c r="H59" s="15">
        <f>Calculations!G32</f>
        <v>9.0150386888499995E-2</v>
      </c>
      <c r="I59" s="15">
        <f>Calculations!K32</f>
        <v>16.950520977110617</v>
      </c>
      <c r="J59" s="15">
        <f>Calculations!F32</f>
        <v>0</v>
      </c>
      <c r="K59" s="15">
        <f>Calculations!J32</f>
        <v>0</v>
      </c>
      <c r="L59" s="15">
        <f>Calculations!E32</f>
        <v>0</v>
      </c>
      <c r="M59" s="15">
        <f>Calculations!I32</f>
        <v>0</v>
      </c>
      <c r="N59" s="15">
        <f>Calculations!M32</f>
        <v>1.1089707089100001E-3</v>
      </c>
      <c r="O59" s="15">
        <f>Calculations!P32</f>
        <v>0.20851414966892504</v>
      </c>
      <c r="P59" s="15">
        <f>Calculations!N32</f>
        <v>3.3422961191200001E-3</v>
      </c>
      <c r="Q59" s="15">
        <f>Calculations!Q32</f>
        <v>0.62843502323433709</v>
      </c>
      <c r="R59" s="15">
        <f>Calculations!O32</f>
        <v>0.123731206656</v>
      </c>
      <c r="S59" s="15">
        <f>Calculations!R32</f>
        <v>23.264552558601157</v>
      </c>
      <c r="T59" s="38" t="s">
        <v>658</v>
      </c>
      <c r="U59" s="14" t="s">
        <v>655</v>
      </c>
      <c r="V59" s="14" t="s">
        <v>45</v>
      </c>
    </row>
    <row r="60" spans="2:22" ht="25.5" x14ac:dyDescent="0.2">
      <c r="B60" s="14" t="str">
        <f>Calculations!A33</f>
        <v>SFRA33</v>
      </c>
      <c r="C60" s="34" t="str">
        <f>Calculations!B33</f>
        <v>Booth Road/Woodland Mount, Brandwood</v>
      </c>
      <c r="D60" s="14" t="str">
        <f>Calculations!C33</f>
        <v>Residential</v>
      </c>
      <c r="E60" s="15">
        <f>Calculations!D33</f>
        <v>0.34799963058099997</v>
      </c>
      <c r="F60" s="15">
        <f>Calculations!H33</f>
        <v>0.34799963058099997</v>
      </c>
      <c r="G60" s="15">
        <f>Calculations!L33</f>
        <v>100</v>
      </c>
      <c r="H60" s="15">
        <f>Calculations!G33</f>
        <v>0</v>
      </c>
      <c r="I60" s="15">
        <f>Calculations!K33</f>
        <v>0</v>
      </c>
      <c r="J60" s="15">
        <f>Calculations!F33</f>
        <v>0</v>
      </c>
      <c r="K60" s="15">
        <f>Calculations!J33</f>
        <v>0</v>
      </c>
      <c r="L60" s="15">
        <f>Calculations!E33</f>
        <v>0</v>
      </c>
      <c r="M60" s="15">
        <f>Calculations!I33</f>
        <v>0</v>
      </c>
      <c r="N60" s="15">
        <f>Calculations!M33</f>
        <v>0</v>
      </c>
      <c r="O60" s="15">
        <f>Calculations!P33</f>
        <v>0</v>
      </c>
      <c r="P60" s="15">
        <f>Calculations!N33</f>
        <v>0</v>
      </c>
      <c r="Q60" s="15">
        <f>Calculations!Q33</f>
        <v>0</v>
      </c>
      <c r="R60" s="15">
        <f>Calculations!O33</f>
        <v>0</v>
      </c>
      <c r="S60" s="15">
        <f>Calculations!R33</f>
        <v>0</v>
      </c>
      <c r="T60" s="38" t="s">
        <v>659</v>
      </c>
      <c r="U60" s="14" t="s">
        <v>656</v>
      </c>
      <c r="V60" s="14" t="s">
        <v>46</v>
      </c>
    </row>
    <row r="61" spans="2:22" x14ac:dyDescent="0.2">
      <c r="B61" s="14" t="str">
        <f>Calculations!A34</f>
        <v>SFRA34</v>
      </c>
      <c r="C61" s="34" t="str">
        <f>Calculations!B34</f>
        <v>Land To THe Rear Of Highfield</v>
      </c>
      <c r="D61" s="14" t="str">
        <f>Calculations!C34</f>
        <v>Residential</v>
      </c>
      <c r="E61" s="15">
        <f>Calculations!D34</f>
        <v>0.80977968207600004</v>
      </c>
      <c r="F61" s="15">
        <f>Calculations!H34</f>
        <v>0.80977968207600004</v>
      </c>
      <c r="G61" s="15">
        <f>Calculations!L34</f>
        <v>100</v>
      </c>
      <c r="H61" s="15">
        <f>Calculations!G34</f>
        <v>0</v>
      </c>
      <c r="I61" s="15">
        <f>Calculations!K34</f>
        <v>0</v>
      </c>
      <c r="J61" s="15">
        <f>Calculations!F34</f>
        <v>0</v>
      </c>
      <c r="K61" s="15">
        <f>Calculations!J34</f>
        <v>0</v>
      </c>
      <c r="L61" s="15">
        <f>Calculations!E34</f>
        <v>0</v>
      </c>
      <c r="M61" s="15">
        <f>Calculations!I34</f>
        <v>0</v>
      </c>
      <c r="N61" s="15">
        <f>Calculations!M34</f>
        <v>0</v>
      </c>
      <c r="O61" s="15">
        <f>Calculations!P34</f>
        <v>0</v>
      </c>
      <c r="P61" s="15">
        <f>Calculations!N34</f>
        <v>0</v>
      </c>
      <c r="Q61" s="15">
        <f>Calculations!Q34</f>
        <v>0</v>
      </c>
      <c r="R61" s="15">
        <f>Calculations!O34</f>
        <v>0</v>
      </c>
      <c r="S61" s="15">
        <f>Calculations!R34</f>
        <v>0</v>
      </c>
      <c r="T61" s="38" t="s">
        <v>659</v>
      </c>
      <c r="U61" s="14" t="s">
        <v>656</v>
      </c>
      <c r="V61" s="14" t="s">
        <v>46</v>
      </c>
    </row>
    <row r="62" spans="2:22" x14ac:dyDescent="0.2">
      <c r="B62" s="14" t="str">
        <f>Calculations!A35</f>
        <v>SFRA35</v>
      </c>
      <c r="C62" s="34" t="str">
        <f>Calculations!B35</f>
        <v>Reed Street, Bacup</v>
      </c>
      <c r="D62" s="14" t="str">
        <f>Calculations!C35</f>
        <v>Residential</v>
      </c>
      <c r="E62" s="15">
        <f>Calculations!D35</f>
        <v>0.50363096299999999</v>
      </c>
      <c r="F62" s="15">
        <f>Calculations!H35</f>
        <v>0.50119919795689993</v>
      </c>
      <c r="G62" s="15">
        <f>Calculations!L35</f>
        <v>99.517153387747513</v>
      </c>
      <c r="H62" s="15">
        <f>Calculations!G35</f>
        <v>2.4317650430999999E-3</v>
      </c>
      <c r="I62" s="15">
        <f>Calculations!K35</f>
        <v>0.48284661225247189</v>
      </c>
      <c r="J62" s="15">
        <f>Calculations!F35</f>
        <v>0</v>
      </c>
      <c r="K62" s="15">
        <f>Calculations!J35</f>
        <v>0</v>
      </c>
      <c r="L62" s="15">
        <f>Calculations!E35</f>
        <v>0</v>
      </c>
      <c r="M62" s="15">
        <f>Calculations!I35</f>
        <v>0</v>
      </c>
      <c r="N62" s="15">
        <f>Calculations!M35</f>
        <v>1.53752634255E-2</v>
      </c>
      <c r="O62" s="15">
        <f>Calculations!P35</f>
        <v>3.052882875570937</v>
      </c>
      <c r="P62" s="15">
        <f>Calculations!N35</f>
        <v>7.3778249920799996E-3</v>
      </c>
      <c r="Q62" s="15">
        <f>Calculations!Q35</f>
        <v>1.4649268083384301</v>
      </c>
      <c r="R62" s="15">
        <f>Calculations!O35</f>
        <v>1.0908263452299999E-2</v>
      </c>
      <c r="S62" s="15">
        <f>Calculations!R35</f>
        <v>2.1659239112945485</v>
      </c>
      <c r="T62" s="38" t="s">
        <v>659</v>
      </c>
      <c r="U62" s="14" t="s">
        <v>655</v>
      </c>
      <c r="V62" s="14" t="s">
        <v>45</v>
      </c>
    </row>
    <row r="63" spans="2:22" x14ac:dyDescent="0.2">
      <c r="B63" s="14" t="str">
        <f>Calculations!A36</f>
        <v>SFRA36</v>
      </c>
      <c r="C63" s="34" t="str">
        <f>Calculations!B36</f>
        <v>Off Fernhill Drive</v>
      </c>
      <c r="D63" s="14" t="str">
        <f>Calculations!C36</f>
        <v>Residential</v>
      </c>
      <c r="E63" s="15">
        <f>Calculations!D36</f>
        <v>0.63130040373200003</v>
      </c>
      <c r="F63" s="15">
        <f>Calculations!H36</f>
        <v>0.63130040373200003</v>
      </c>
      <c r="G63" s="15">
        <f>Calculations!L36</f>
        <v>100</v>
      </c>
      <c r="H63" s="15">
        <f>Calculations!G36</f>
        <v>0</v>
      </c>
      <c r="I63" s="15">
        <f>Calculations!K36</f>
        <v>0</v>
      </c>
      <c r="J63" s="15">
        <f>Calculations!F36</f>
        <v>0</v>
      </c>
      <c r="K63" s="15">
        <f>Calculations!J36</f>
        <v>0</v>
      </c>
      <c r="L63" s="15">
        <f>Calculations!E36</f>
        <v>0</v>
      </c>
      <c r="M63" s="15">
        <f>Calculations!I36</f>
        <v>0</v>
      </c>
      <c r="N63" s="15">
        <f>Calculations!M36</f>
        <v>0</v>
      </c>
      <c r="O63" s="15">
        <f>Calculations!P36</f>
        <v>0</v>
      </c>
      <c r="P63" s="15">
        <f>Calculations!N36</f>
        <v>0</v>
      </c>
      <c r="Q63" s="15">
        <f>Calculations!Q36</f>
        <v>0</v>
      </c>
      <c r="R63" s="15">
        <f>Calculations!O36</f>
        <v>2.8184266002299999E-4</v>
      </c>
      <c r="S63" s="15">
        <f>Calculations!R36</f>
        <v>4.4644777408165255E-2</v>
      </c>
      <c r="T63" s="38" t="s">
        <v>659</v>
      </c>
      <c r="U63" s="14" t="s">
        <v>655</v>
      </c>
      <c r="V63" s="14" t="s">
        <v>45</v>
      </c>
    </row>
    <row r="64" spans="2:22" x14ac:dyDescent="0.2">
      <c r="B64" s="14" t="str">
        <f>Calculations!A37</f>
        <v>SFRA37</v>
      </c>
      <c r="C64" s="34" t="str">
        <f>Calculations!B37</f>
        <v>Land Behind Pennine Road To West</v>
      </c>
      <c r="D64" s="14" t="str">
        <f>Calculations!C37</f>
        <v>Residential</v>
      </c>
      <c r="E64" s="15">
        <f>Calculations!D37</f>
        <v>1.48859496393</v>
      </c>
      <c r="F64" s="15">
        <f>Calculations!H37</f>
        <v>1.48859496393</v>
      </c>
      <c r="G64" s="15">
        <f>Calculations!L37</f>
        <v>100</v>
      </c>
      <c r="H64" s="15">
        <f>Calculations!G37</f>
        <v>0</v>
      </c>
      <c r="I64" s="15">
        <f>Calculations!K37</f>
        <v>0</v>
      </c>
      <c r="J64" s="15">
        <f>Calculations!F37</f>
        <v>0</v>
      </c>
      <c r="K64" s="15">
        <f>Calculations!J37</f>
        <v>0</v>
      </c>
      <c r="L64" s="15">
        <f>Calculations!E37</f>
        <v>0</v>
      </c>
      <c r="M64" s="15">
        <f>Calculations!I37</f>
        <v>0</v>
      </c>
      <c r="N64" s="15">
        <f>Calculations!M37</f>
        <v>0</v>
      </c>
      <c r="O64" s="15">
        <f>Calculations!P37</f>
        <v>0</v>
      </c>
      <c r="P64" s="15">
        <f>Calculations!N37</f>
        <v>0</v>
      </c>
      <c r="Q64" s="15">
        <f>Calculations!Q37</f>
        <v>0</v>
      </c>
      <c r="R64" s="15">
        <f>Calculations!O37</f>
        <v>1.5142692853600001E-2</v>
      </c>
      <c r="S64" s="15">
        <f>Calculations!R37</f>
        <v>1.0172473520683007</v>
      </c>
      <c r="T64" s="38" t="s">
        <v>659</v>
      </c>
      <c r="U64" s="14" t="s">
        <v>655</v>
      </c>
      <c r="V64" s="14" t="s">
        <v>45</v>
      </c>
    </row>
    <row r="65" spans="2:22" x14ac:dyDescent="0.2">
      <c r="B65" s="14" t="str">
        <f>Calculations!A38</f>
        <v>SFRA38</v>
      </c>
      <c r="C65" s="34" t="str">
        <f>Calculations!B38</f>
        <v>Site 5A Kearns Mill, Cowpe</v>
      </c>
      <c r="D65" s="14" t="str">
        <f>Calculations!C38</f>
        <v>Residential</v>
      </c>
      <c r="E65" s="15">
        <f>Calculations!D38</f>
        <v>4.4681402388500002</v>
      </c>
      <c r="F65" s="15">
        <f>Calculations!H38</f>
        <v>4.4681402388500002</v>
      </c>
      <c r="G65" s="15">
        <f>Calculations!L38</f>
        <v>100</v>
      </c>
      <c r="H65" s="15">
        <f>Calculations!G38</f>
        <v>0</v>
      </c>
      <c r="I65" s="15">
        <f>Calculations!K38</f>
        <v>0</v>
      </c>
      <c r="J65" s="15">
        <f>Calculations!F38</f>
        <v>0</v>
      </c>
      <c r="K65" s="15">
        <f>Calculations!J38</f>
        <v>0</v>
      </c>
      <c r="L65" s="15">
        <f>Calculations!E38</f>
        <v>0</v>
      </c>
      <c r="M65" s="15">
        <f>Calculations!I38</f>
        <v>0</v>
      </c>
      <c r="N65" s="15">
        <f>Calculations!M38</f>
        <v>0.46570044840500002</v>
      </c>
      <c r="O65" s="15">
        <f>Calculations!P38</f>
        <v>10.422690952172552</v>
      </c>
      <c r="P65" s="15">
        <f>Calculations!N38</f>
        <v>0.13253659791399999</v>
      </c>
      <c r="Q65" s="15">
        <f>Calculations!Q38</f>
        <v>2.9662586854729511</v>
      </c>
      <c r="R65" s="15">
        <f>Calculations!O38</f>
        <v>0.37075014717400001</v>
      </c>
      <c r="S65" s="15">
        <f>Calculations!R38</f>
        <v>8.2976390031442442</v>
      </c>
      <c r="T65" s="38" t="s">
        <v>658</v>
      </c>
      <c r="U65" s="14" t="s">
        <v>47</v>
      </c>
      <c r="V65" s="14" t="s">
        <v>44</v>
      </c>
    </row>
    <row r="66" spans="2:22" x14ac:dyDescent="0.2">
      <c r="B66" s="14" t="str">
        <f>Calculations!A39</f>
        <v>SFRA39</v>
      </c>
      <c r="C66" s="34" t="str">
        <f>Calculations!B39</f>
        <v>Site 5B Kearns Mill, Cowpe</v>
      </c>
      <c r="D66" s="14" t="str">
        <f>Calculations!C39</f>
        <v>Residential</v>
      </c>
      <c r="E66" s="15">
        <f>Calculations!D39</f>
        <v>0.36916354011800001</v>
      </c>
      <c r="F66" s="15">
        <f>Calculations!H39</f>
        <v>0.34132232752633401</v>
      </c>
      <c r="G66" s="15">
        <f>Calculations!L39</f>
        <v>92.458298405425737</v>
      </c>
      <c r="H66" s="15">
        <f>Calculations!G39</f>
        <v>3.9253306616600001E-4</v>
      </c>
      <c r="I66" s="15">
        <f>Calculations!K39</f>
        <v>0.10633039926980063</v>
      </c>
      <c r="J66" s="15">
        <f>Calculations!F39</f>
        <v>2.7448679525500001E-2</v>
      </c>
      <c r="K66" s="15">
        <f>Calculations!J39</f>
        <v>7.4353711953044606</v>
      </c>
      <c r="L66" s="15">
        <f>Calculations!E39</f>
        <v>0</v>
      </c>
      <c r="M66" s="15">
        <f>Calculations!I39</f>
        <v>0</v>
      </c>
      <c r="N66" s="15">
        <f>Calculations!M39</f>
        <v>4.8371084920699997E-2</v>
      </c>
      <c r="O66" s="15">
        <f>Calculations!P39</f>
        <v>13.102887924749714</v>
      </c>
      <c r="P66" s="15">
        <f>Calculations!N39</f>
        <v>7.7462569099700004E-3</v>
      </c>
      <c r="Q66" s="15">
        <f>Calculations!Q39</f>
        <v>2.0983266406790806</v>
      </c>
      <c r="R66" s="15">
        <f>Calculations!O39</f>
        <v>5.1465217669400001E-2</v>
      </c>
      <c r="S66" s="15">
        <f>Calculations!R39</f>
        <v>13.941034819676283</v>
      </c>
      <c r="T66" s="38" t="s">
        <v>658</v>
      </c>
      <c r="U66" s="14" t="s">
        <v>43</v>
      </c>
      <c r="V66" s="14" t="s">
        <v>44</v>
      </c>
    </row>
    <row r="67" spans="2:22" x14ac:dyDescent="0.2">
      <c r="B67" s="14" t="str">
        <f>Calculations!A40</f>
        <v>SFRA40</v>
      </c>
      <c r="C67" s="34" t="str">
        <f>Calculations!B40</f>
        <v>Greenbridge, Cowpe</v>
      </c>
      <c r="D67" s="14" t="str">
        <f>Calculations!C40</f>
        <v>Residential</v>
      </c>
      <c r="E67" s="15">
        <f>Calculations!D40</f>
        <v>0.26616667577800002</v>
      </c>
      <c r="F67" s="15">
        <f>Calculations!H40</f>
        <v>0.26616667577800002</v>
      </c>
      <c r="G67" s="15">
        <f>Calculations!L40</f>
        <v>100</v>
      </c>
      <c r="H67" s="15">
        <f>Calculations!G40</f>
        <v>0</v>
      </c>
      <c r="I67" s="15">
        <f>Calculations!K40</f>
        <v>0</v>
      </c>
      <c r="J67" s="15">
        <f>Calculations!F40</f>
        <v>0</v>
      </c>
      <c r="K67" s="15">
        <f>Calculations!J40</f>
        <v>0</v>
      </c>
      <c r="L67" s="15">
        <f>Calculations!E40</f>
        <v>0</v>
      </c>
      <c r="M67" s="15">
        <f>Calculations!I40</f>
        <v>0</v>
      </c>
      <c r="N67" s="15">
        <f>Calculations!M40</f>
        <v>1.53120095793E-3</v>
      </c>
      <c r="O67" s="15">
        <f>Calculations!P40</f>
        <v>0.57527898766978591</v>
      </c>
      <c r="P67" s="15">
        <f>Calculations!N40</f>
        <v>1.5608423404000001E-3</v>
      </c>
      <c r="Q67" s="15">
        <f>Calculations!Q40</f>
        <v>0.58641538646327085</v>
      </c>
      <c r="R67" s="15">
        <f>Calculations!O40</f>
        <v>4.2875194964299996E-3</v>
      </c>
      <c r="S67" s="15">
        <f>Calculations!R40</f>
        <v>1.6108400812752623</v>
      </c>
      <c r="T67" s="38" t="s">
        <v>659</v>
      </c>
      <c r="U67" s="14" t="s">
        <v>655</v>
      </c>
      <c r="V67" s="14" t="s">
        <v>45</v>
      </c>
    </row>
    <row r="68" spans="2:22" x14ac:dyDescent="0.2">
      <c r="B68" s="14" t="str">
        <f>Calculations!A41</f>
        <v>SFRA41</v>
      </c>
      <c r="C68" s="34" t="str">
        <f>Calculations!B41</f>
        <v>Field Off Market Street</v>
      </c>
      <c r="D68" s="14" t="str">
        <f>Calculations!C41</f>
        <v>Residential</v>
      </c>
      <c r="E68" s="15">
        <f>Calculations!D41</f>
        <v>0.54273662400699996</v>
      </c>
      <c r="F68" s="15">
        <f>Calculations!H41</f>
        <v>0.54273662400699996</v>
      </c>
      <c r="G68" s="15">
        <f>Calculations!L41</f>
        <v>100</v>
      </c>
      <c r="H68" s="15">
        <f>Calculations!G41</f>
        <v>0</v>
      </c>
      <c r="I68" s="15">
        <f>Calculations!K41</f>
        <v>0</v>
      </c>
      <c r="J68" s="15">
        <f>Calculations!F41</f>
        <v>0</v>
      </c>
      <c r="K68" s="15">
        <f>Calculations!J41</f>
        <v>0</v>
      </c>
      <c r="L68" s="15">
        <f>Calculations!E41</f>
        <v>0</v>
      </c>
      <c r="M68" s="15">
        <f>Calculations!I41</f>
        <v>0</v>
      </c>
      <c r="N68" s="15">
        <f>Calculations!M41</f>
        <v>0</v>
      </c>
      <c r="O68" s="15">
        <f>Calculations!P41</f>
        <v>0</v>
      </c>
      <c r="P68" s="15">
        <f>Calculations!N41</f>
        <v>0</v>
      </c>
      <c r="Q68" s="15">
        <f>Calculations!Q41</f>
        <v>0</v>
      </c>
      <c r="R68" s="15">
        <f>Calculations!O41</f>
        <v>1.47467464651E-2</v>
      </c>
      <c r="S68" s="15">
        <f>Calculations!R41</f>
        <v>2.7171091488585084</v>
      </c>
      <c r="T68" s="38" t="s">
        <v>659</v>
      </c>
      <c r="U68" s="14" t="s">
        <v>655</v>
      </c>
      <c r="V68" s="14" t="s">
        <v>45</v>
      </c>
    </row>
    <row r="69" spans="2:22" x14ac:dyDescent="0.2">
      <c r="B69" s="14" t="str">
        <f>Calculations!A42</f>
        <v>SFRA42</v>
      </c>
      <c r="C69" s="34" t="str">
        <f>Calculations!B42</f>
        <v>Former Riverside Whitworth Civic Hall</v>
      </c>
      <c r="D69" s="14" t="str">
        <f>Calculations!C42</f>
        <v>Residential</v>
      </c>
      <c r="E69" s="15">
        <f>Calculations!D42</f>
        <v>0.31979767298</v>
      </c>
      <c r="F69" s="15">
        <f>Calculations!H42</f>
        <v>0.31979767298</v>
      </c>
      <c r="G69" s="15">
        <f>Calculations!L42</f>
        <v>100</v>
      </c>
      <c r="H69" s="15">
        <f>Calculations!G42</f>
        <v>0</v>
      </c>
      <c r="I69" s="15">
        <f>Calculations!K42</f>
        <v>0</v>
      </c>
      <c r="J69" s="15">
        <f>Calculations!F42</f>
        <v>0</v>
      </c>
      <c r="K69" s="15">
        <f>Calculations!J42</f>
        <v>0</v>
      </c>
      <c r="L69" s="15">
        <f>Calculations!E42</f>
        <v>0</v>
      </c>
      <c r="M69" s="15">
        <f>Calculations!I42</f>
        <v>0</v>
      </c>
      <c r="N69" s="15">
        <f>Calculations!M42</f>
        <v>0</v>
      </c>
      <c r="O69" s="15">
        <f>Calculations!P42</f>
        <v>0</v>
      </c>
      <c r="P69" s="15">
        <f>Calculations!N42</f>
        <v>7.5128783562200003E-3</v>
      </c>
      <c r="Q69" s="15">
        <f>Calculations!Q42</f>
        <v>2.3492598574004795</v>
      </c>
      <c r="R69" s="15">
        <f>Calculations!O42</f>
        <v>8.9018788484499997E-2</v>
      </c>
      <c r="S69" s="15">
        <f>Calculations!R42</f>
        <v>27.835971304915404</v>
      </c>
      <c r="T69" s="38" t="s">
        <v>658</v>
      </c>
      <c r="U69" s="14" t="s">
        <v>47</v>
      </c>
      <c r="V69" s="14" t="s">
        <v>44</v>
      </c>
    </row>
    <row r="70" spans="2:22" x14ac:dyDescent="0.2">
      <c r="B70" s="14" t="str">
        <f>Calculations!A43</f>
        <v>SFRA43</v>
      </c>
      <c r="C70" s="34" t="str">
        <f>Calculations!B43</f>
        <v>Land North Of King Street</v>
      </c>
      <c r="D70" s="14" t="str">
        <f>Calculations!C43</f>
        <v>Residential</v>
      </c>
      <c r="E70" s="15">
        <f>Calculations!D43</f>
        <v>0.46083654881699998</v>
      </c>
      <c r="F70" s="15">
        <f>Calculations!H43</f>
        <v>0.46083654881699998</v>
      </c>
      <c r="G70" s="15">
        <f>Calculations!L43</f>
        <v>100</v>
      </c>
      <c r="H70" s="15">
        <f>Calculations!G43</f>
        <v>0</v>
      </c>
      <c r="I70" s="15">
        <f>Calculations!K43</f>
        <v>0</v>
      </c>
      <c r="J70" s="15">
        <f>Calculations!F43</f>
        <v>0</v>
      </c>
      <c r="K70" s="15">
        <f>Calculations!J43</f>
        <v>0</v>
      </c>
      <c r="L70" s="15">
        <f>Calculations!E43</f>
        <v>0</v>
      </c>
      <c r="M70" s="15">
        <f>Calculations!I43</f>
        <v>0</v>
      </c>
      <c r="N70" s="15">
        <f>Calculations!M43</f>
        <v>1.52E-2</v>
      </c>
      <c r="O70" s="15">
        <f>Calculations!P43</f>
        <v>3.2983494991921698</v>
      </c>
      <c r="P70" s="15">
        <f>Calculations!N43</f>
        <v>1.5582200000100001E-2</v>
      </c>
      <c r="Q70" s="15">
        <f>Calculations!Q43</f>
        <v>3.3812856293843465</v>
      </c>
      <c r="R70" s="15">
        <f>Calculations!O43</f>
        <v>3.8482003251199999E-3</v>
      </c>
      <c r="S70" s="15">
        <f>Calculations!R43</f>
        <v>0.83504668520728276</v>
      </c>
      <c r="T70" s="38" t="s">
        <v>659</v>
      </c>
      <c r="U70" s="14" t="s">
        <v>655</v>
      </c>
      <c r="V70" s="14" t="s">
        <v>45</v>
      </c>
    </row>
    <row r="71" spans="2:22" x14ac:dyDescent="0.2">
      <c r="B71" s="14" t="str">
        <f>Calculations!A44</f>
        <v>SFRA44</v>
      </c>
      <c r="C71" s="34" t="str">
        <f>Calculations!B44</f>
        <v>Land Adjacent To Kirkhill Road</v>
      </c>
      <c r="D71" s="14" t="str">
        <f>Calculations!C44</f>
        <v>Residential</v>
      </c>
      <c r="E71" s="15">
        <f>Calculations!D44</f>
        <v>2.3810172457799998</v>
      </c>
      <c r="F71" s="15">
        <f>Calculations!H44</f>
        <v>2.3810172457799998</v>
      </c>
      <c r="G71" s="15">
        <f>Calculations!L44</f>
        <v>100</v>
      </c>
      <c r="H71" s="15">
        <f>Calculations!G44</f>
        <v>0</v>
      </c>
      <c r="I71" s="15">
        <f>Calculations!K44</f>
        <v>0</v>
      </c>
      <c r="J71" s="15">
        <f>Calculations!F44</f>
        <v>0</v>
      </c>
      <c r="K71" s="15">
        <f>Calculations!J44</f>
        <v>0</v>
      </c>
      <c r="L71" s="15">
        <f>Calculations!E44</f>
        <v>0</v>
      </c>
      <c r="M71" s="15">
        <f>Calculations!I44</f>
        <v>0</v>
      </c>
      <c r="N71" s="15">
        <f>Calculations!M44</f>
        <v>0</v>
      </c>
      <c r="O71" s="15">
        <f>Calculations!P44</f>
        <v>0</v>
      </c>
      <c r="P71" s="15">
        <f>Calculations!N44</f>
        <v>1.78286291184E-2</v>
      </c>
      <c r="Q71" s="15">
        <f>Calculations!Q44</f>
        <v>0.74878202373370473</v>
      </c>
      <c r="R71" s="15">
        <f>Calculations!O44</f>
        <v>0.205902085703</v>
      </c>
      <c r="S71" s="15">
        <f>Calculations!R44</f>
        <v>8.6476520095740987</v>
      </c>
      <c r="T71" s="38" t="s">
        <v>659</v>
      </c>
      <c r="U71" s="14" t="s">
        <v>655</v>
      </c>
      <c r="V71" s="14" t="s">
        <v>45</v>
      </c>
    </row>
    <row r="72" spans="2:22" ht="25.5" x14ac:dyDescent="0.2">
      <c r="B72" s="14" t="str">
        <f>Calculations!A45</f>
        <v>SFRA45</v>
      </c>
      <c r="C72" s="34" t="str">
        <f>Calculations!B45</f>
        <v>Land To Side And Rear Of Petrol Station, Manchester Road</v>
      </c>
      <c r="D72" s="14" t="str">
        <f>Calculations!C45</f>
        <v>Residential</v>
      </c>
      <c r="E72" s="15">
        <f>Calculations!D45</f>
        <v>0.210545197652</v>
      </c>
      <c r="F72" s="15">
        <f>Calculations!H45</f>
        <v>0.210545197652</v>
      </c>
      <c r="G72" s="15">
        <f>Calculations!L45</f>
        <v>100</v>
      </c>
      <c r="H72" s="15">
        <f>Calculations!G45</f>
        <v>0</v>
      </c>
      <c r="I72" s="15">
        <f>Calculations!K45</f>
        <v>0</v>
      </c>
      <c r="J72" s="15">
        <f>Calculations!F45</f>
        <v>0</v>
      </c>
      <c r="K72" s="15">
        <f>Calculations!J45</f>
        <v>0</v>
      </c>
      <c r="L72" s="15">
        <f>Calculations!E45</f>
        <v>0</v>
      </c>
      <c r="M72" s="15">
        <f>Calculations!I45</f>
        <v>0</v>
      </c>
      <c r="N72" s="15">
        <f>Calculations!M45</f>
        <v>0</v>
      </c>
      <c r="O72" s="15">
        <f>Calculations!P45</f>
        <v>0</v>
      </c>
      <c r="P72" s="15">
        <f>Calculations!N45</f>
        <v>0</v>
      </c>
      <c r="Q72" s="15">
        <f>Calculations!Q45</f>
        <v>0</v>
      </c>
      <c r="R72" s="15">
        <f>Calculations!O45</f>
        <v>0</v>
      </c>
      <c r="S72" s="15">
        <f>Calculations!R45</f>
        <v>0</v>
      </c>
      <c r="T72" s="38" t="s">
        <v>659</v>
      </c>
      <c r="U72" s="14" t="s">
        <v>656</v>
      </c>
      <c r="V72" s="14" t="s">
        <v>46</v>
      </c>
    </row>
    <row r="73" spans="2:22" x14ac:dyDescent="0.2">
      <c r="B73" s="14" t="str">
        <f>Calculations!A46</f>
        <v>SFRA46</v>
      </c>
      <c r="C73" s="34" t="str">
        <f>Calculations!B46</f>
        <v>Land Rear of Highfield Nursing Home</v>
      </c>
      <c r="D73" s="14" t="str">
        <f>Calculations!C46</f>
        <v>Residential</v>
      </c>
      <c r="E73" s="15">
        <f>Calculations!D46</f>
        <v>0.25609704201099998</v>
      </c>
      <c r="F73" s="15">
        <f>Calculations!H46</f>
        <v>0.25609704201099998</v>
      </c>
      <c r="G73" s="15">
        <f>Calculations!L46</f>
        <v>100</v>
      </c>
      <c r="H73" s="15">
        <f>Calculations!G46</f>
        <v>0</v>
      </c>
      <c r="I73" s="15">
        <f>Calculations!K46</f>
        <v>0</v>
      </c>
      <c r="J73" s="15">
        <f>Calculations!F46</f>
        <v>0</v>
      </c>
      <c r="K73" s="15">
        <f>Calculations!J46</f>
        <v>0</v>
      </c>
      <c r="L73" s="15">
        <f>Calculations!E46</f>
        <v>0</v>
      </c>
      <c r="M73" s="15">
        <f>Calculations!I46</f>
        <v>0</v>
      </c>
      <c r="N73" s="15">
        <f>Calculations!M46</f>
        <v>0</v>
      </c>
      <c r="O73" s="15">
        <f>Calculations!P46</f>
        <v>0</v>
      </c>
      <c r="P73" s="15">
        <f>Calculations!N46</f>
        <v>0</v>
      </c>
      <c r="Q73" s="15">
        <f>Calculations!Q46</f>
        <v>0</v>
      </c>
      <c r="R73" s="15">
        <f>Calculations!O46</f>
        <v>0</v>
      </c>
      <c r="S73" s="15">
        <f>Calculations!R46</f>
        <v>0</v>
      </c>
      <c r="T73" s="38" t="s">
        <v>659</v>
      </c>
      <c r="U73" s="14" t="s">
        <v>656</v>
      </c>
      <c r="V73" s="14" t="s">
        <v>46</v>
      </c>
    </row>
    <row r="74" spans="2:22" x14ac:dyDescent="0.2">
      <c r="B74" s="14" t="str">
        <f>Calculations!A47</f>
        <v>SFRA47</v>
      </c>
      <c r="C74" s="34" t="str">
        <f>Calculations!B47</f>
        <v>Land At South Side Of Hud Rake</v>
      </c>
      <c r="D74" s="14" t="str">
        <f>Calculations!C47</f>
        <v>Residential</v>
      </c>
      <c r="E74" s="15">
        <f>Calculations!D47</f>
        <v>0.306105097168</v>
      </c>
      <c r="F74" s="15">
        <f>Calculations!H47</f>
        <v>0.306105097168</v>
      </c>
      <c r="G74" s="15">
        <f>Calculations!L47</f>
        <v>100</v>
      </c>
      <c r="H74" s="15">
        <f>Calculations!G47</f>
        <v>0</v>
      </c>
      <c r="I74" s="15">
        <f>Calculations!K47</f>
        <v>0</v>
      </c>
      <c r="J74" s="15">
        <f>Calculations!F47</f>
        <v>0</v>
      </c>
      <c r="K74" s="15">
        <f>Calculations!J47</f>
        <v>0</v>
      </c>
      <c r="L74" s="15">
        <f>Calculations!E47</f>
        <v>0</v>
      </c>
      <c r="M74" s="15">
        <f>Calculations!I47</f>
        <v>0</v>
      </c>
      <c r="N74" s="15">
        <f>Calculations!M47</f>
        <v>0</v>
      </c>
      <c r="O74" s="15">
        <f>Calculations!P47</f>
        <v>0</v>
      </c>
      <c r="P74" s="15">
        <f>Calculations!N47</f>
        <v>0</v>
      </c>
      <c r="Q74" s="15">
        <f>Calculations!Q47</f>
        <v>0</v>
      </c>
      <c r="R74" s="15">
        <f>Calculations!O47</f>
        <v>0</v>
      </c>
      <c r="S74" s="15">
        <f>Calculations!R47</f>
        <v>0</v>
      </c>
      <c r="T74" s="38" t="s">
        <v>659</v>
      </c>
      <c r="U74" s="14" t="s">
        <v>656</v>
      </c>
      <c r="V74" s="14" t="s">
        <v>46</v>
      </c>
    </row>
    <row r="75" spans="2:22" x14ac:dyDescent="0.2">
      <c r="B75" s="14" t="str">
        <f>Calculations!A48</f>
        <v>SFRA48</v>
      </c>
      <c r="C75" s="34" t="str">
        <f>Calculations!B48</f>
        <v>Land Rear Of Haslingden Cricket Club</v>
      </c>
      <c r="D75" s="14" t="str">
        <f>Calculations!C48</f>
        <v>Residential</v>
      </c>
      <c r="E75" s="15">
        <f>Calculations!D48</f>
        <v>0.74295965528600005</v>
      </c>
      <c r="F75" s="15">
        <f>Calculations!H48</f>
        <v>0.74295965528600005</v>
      </c>
      <c r="G75" s="15">
        <f>Calculations!L48</f>
        <v>100</v>
      </c>
      <c r="H75" s="15">
        <f>Calculations!G48</f>
        <v>0</v>
      </c>
      <c r="I75" s="15">
        <f>Calculations!K48</f>
        <v>0</v>
      </c>
      <c r="J75" s="15">
        <f>Calculations!F48</f>
        <v>0</v>
      </c>
      <c r="K75" s="15">
        <f>Calculations!J48</f>
        <v>0</v>
      </c>
      <c r="L75" s="15">
        <f>Calculations!E48</f>
        <v>0</v>
      </c>
      <c r="M75" s="15">
        <f>Calculations!I48</f>
        <v>0</v>
      </c>
      <c r="N75" s="15">
        <f>Calculations!M48</f>
        <v>0</v>
      </c>
      <c r="O75" s="15">
        <f>Calculations!P48</f>
        <v>0</v>
      </c>
      <c r="P75" s="15">
        <f>Calculations!N48</f>
        <v>1.72E-2</v>
      </c>
      <c r="Q75" s="15">
        <f>Calculations!Q48</f>
        <v>2.3150651421817665</v>
      </c>
      <c r="R75" s="15">
        <f>Calculations!O48</f>
        <v>0.10221042333499999</v>
      </c>
      <c r="S75" s="15">
        <f>Calculations!R48</f>
        <v>13.757196990145367</v>
      </c>
      <c r="T75" s="38" t="s">
        <v>659</v>
      </c>
      <c r="U75" s="14" t="s">
        <v>655</v>
      </c>
      <c r="V75" s="14" t="s">
        <v>45</v>
      </c>
    </row>
    <row r="76" spans="2:22" x14ac:dyDescent="0.2">
      <c r="B76" s="14" t="str">
        <f>Calculations!A49</f>
        <v>SFRA49</v>
      </c>
      <c r="C76" s="34" t="str">
        <f>Calculations!B49</f>
        <v>Land Off Highfield Street</v>
      </c>
      <c r="D76" s="14" t="str">
        <f>Calculations!C49</f>
        <v>Residential</v>
      </c>
      <c r="E76" s="15">
        <f>Calculations!D49</f>
        <v>0.71522311536000005</v>
      </c>
      <c r="F76" s="15">
        <f>Calculations!H49</f>
        <v>0.71522311536000005</v>
      </c>
      <c r="G76" s="15">
        <f>Calculations!L49</f>
        <v>100</v>
      </c>
      <c r="H76" s="15">
        <f>Calculations!G49</f>
        <v>0</v>
      </c>
      <c r="I76" s="15">
        <f>Calculations!K49</f>
        <v>0</v>
      </c>
      <c r="J76" s="15">
        <f>Calculations!F49</f>
        <v>0</v>
      </c>
      <c r="K76" s="15">
        <f>Calculations!J49</f>
        <v>0</v>
      </c>
      <c r="L76" s="15">
        <f>Calculations!E49</f>
        <v>0</v>
      </c>
      <c r="M76" s="15">
        <f>Calculations!I49</f>
        <v>0</v>
      </c>
      <c r="N76" s="15">
        <f>Calculations!M49</f>
        <v>0</v>
      </c>
      <c r="O76" s="15">
        <f>Calculations!P49</f>
        <v>0</v>
      </c>
      <c r="P76" s="15">
        <f>Calculations!N49</f>
        <v>6.1806000005499998E-4</v>
      </c>
      <c r="Q76" s="15">
        <f>Calculations!Q49</f>
        <v>8.6414992298439061E-2</v>
      </c>
      <c r="R76" s="15">
        <f>Calculations!O49</f>
        <v>2.1456949999999999E-2</v>
      </c>
      <c r="S76" s="15">
        <f>Calculations!R49</f>
        <v>3.0000358684156718</v>
      </c>
      <c r="T76" s="38" t="s">
        <v>659</v>
      </c>
      <c r="U76" s="14" t="s">
        <v>655</v>
      </c>
      <c r="V76" s="14" t="s">
        <v>45</v>
      </c>
    </row>
    <row r="77" spans="2:22" x14ac:dyDescent="0.2">
      <c r="B77" s="14" t="str">
        <f>Calculations!A50</f>
        <v>SFRA50</v>
      </c>
      <c r="C77" s="34" t="str">
        <f>Calculations!B50</f>
        <v>Former Moniques Site &amp; Petrol Station</v>
      </c>
      <c r="D77" s="14" t="str">
        <f>Calculations!C50</f>
        <v>Residential</v>
      </c>
      <c r="E77" s="15">
        <f>Calculations!D50</f>
        <v>0.23881442146500001</v>
      </c>
      <c r="F77" s="15">
        <f>Calculations!H50</f>
        <v>0.23881442146500001</v>
      </c>
      <c r="G77" s="15">
        <f>Calculations!L50</f>
        <v>100</v>
      </c>
      <c r="H77" s="15">
        <f>Calculations!G50</f>
        <v>0</v>
      </c>
      <c r="I77" s="15">
        <f>Calculations!K50</f>
        <v>0</v>
      </c>
      <c r="J77" s="15">
        <f>Calculations!F50</f>
        <v>0</v>
      </c>
      <c r="K77" s="15">
        <f>Calculations!J50</f>
        <v>0</v>
      </c>
      <c r="L77" s="15">
        <f>Calculations!E50</f>
        <v>0</v>
      </c>
      <c r="M77" s="15">
        <f>Calculations!I50</f>
        <v>0</v>
      </c>
      <c r="N77" s="15">
        <f>Calculations!M50</f>
        <v>0</v>
      </c>
      <c r="O77" s="15">
        <f>Calculations!P50</f>
        <v>0</v>
      </c>
      <c r="P77" s="15">
        <f>Calculations!N50</f>
        <v>7.5571821600100002E-4</v>
      </c>
      <c r="Q77" s="15">
        <f>Calculations!Q50</f>
        <v>0.3164458039699064</v>
      </c>
      <c r="R77" s="15">
        <f>Calculations!O50</f>
        <v>2.3114619196699999E-2</v>
      </c>
      <c r="S77" s="15">
        <f>Calculations!R50</f>
        <v>9.6789042533126981</v>
      </c>
      <c r="T77" s="38" t="s">
        <v>659</v>
      </c>
      <c r="U77" s="14" t="s">
        <v>655</v>
      </c>
      <c r="V77" s="14" t="s">
        <v>45</v>
      </c>
    </row>
    <row r="78" spans="2:22" x14ac:dyDescent="0.2">
      <c r="B78" s="14" t="str">
        <f>Calculations!A51</f>
        <v>SFRA51</v>
      </c>
      <c r="C78" s="34" t="str">
        <f>Calculations!B51</f>
        <v>Land To Rear Of Helmshore Road</v>
      </c>
      <c r="D78" s="14" t="str">
        <f>Calculations!C51</f>
        <v>Residential</v>
      </c>
      <c r="E78" s="15">
        <f>Calculations!D51</f>
        <v>0.39541367571300001</v>
      </c>
      <c r="F78" s="15">
        <f>Calculations!H51</f>
        <v>0.39541367571300001</v>
      </c>
      <c r="G78" s="15">
        <f>Calculations!L51</f>
        <v>100</v>
      </c>
      <c r="H78" s="15">
        <f>Calculations!G51</f>
        <v>0</v>
      </c>
      <c r="I78" s="15">
        <f>Calculations!K51</f>
        <v>0</v>
      </c>
      <c r="J78" s="15">
        <f>Calculations!F51</f>
        <v>0</v>
      </c>
      <c r="K78" s="15">
        <f>Calculations!J51</f>
        <v>0</v>
      </c>
      <c r="L78" s="15">
        <f>Calculations!E51</f>
        <v>0</v>
      </c>
      <c r="M78" s="15">
        <f>Calculations!I51</f>
        <v>0</v>
      </c>
      <c r="N78" s="15">
        <f>Calculations!M51</f>
        <v>0</v>
      </c>
      <c r="O78" s="15">
        <f>Calculations!P51</f>
        <v>0</v>
      </c>
      <c r="P78" s="15">
        <f>Calculations!N51</f>
        <v>0</v>
      </c>
      <c r="Q78" s="15">
        <f>Calculations!Q51</f>
        <v>0</v>
      </c>
      <c r="R78" s="15">
        <f>Calculations!O51</f>
        <v>0</v>
      </c>
      <c r="S78" s="15">
        <f>Calculations!R51</f>
        <v>0</v>
      </c>
      <c r="T78" s="38" t="s">
        <v>659</v>
      </c>
      <c r="U78" s="14" t="s">
        <v>656</v>
      </c>
      <c r="V78" s="14" t="s">
        <v>46</v>
      </c>
    </row>
    <row r="79" spans="2:22" x14ac:dyDescent="0.2">
      <c r="B79" s="14" t="str">
        <f>Calculations!A52</f>
        <v>SFRA52</v>
      </c>
      <c r="C79" s="34" t="str">
        <f>Calculations!B52</f>
        <v>Land Off Blackburn Road/Hud Hey</v>
      </c>
      <c r="D79" s="14" t="str">
        <f>Calculations!C52</f>
        <v>Residential</v>
      </c>
      <c r="E79" s="15">
        <f>Calculations!D52</f>
        <v>0.16002934572700001</v>
      </c>
      <c r="F79" s="15">
        <f>Calculations!H52</f>
        <v>0.16002934572700001</v>
      </c>
      <c r="G79" s="15">
        <f>Calculations!L52</f>
        <v>100</v>
      </c>
      <c r="H79" s="15">
        <f>Calculations!G52</f>
        <v>0</v>
      </c>
      <c r="I79" s="15">
        <f>Calculations!K52</f>
        <v>0</v>
      </c>
      <c r="J79" s="15">
        <f>Calculations!F52</f>
        <v>0</v>
      </c>
      <c r="K79" s="15">
        <f>Calculations!J52</f>
        <v>0</v>
      </c>
      <c r="L79" s="15">
        <f>Calculations!E52</f>
        <v>0</v>
      </c>
      <c r="M79" s="15">
        <f>Calculations!I52</f>
        <v>0</v>
      </c>
      <c r="N79" s="15">
        <f>Calculations!M52</f>
        <v>0</v>
      </c>
      <c r="O79" s="15">
        <f>Calculations!P52</f>
        <v>0</v>
      </c>
      <c r="P79" s="15">
        <f>Calculations!N52</f>
        <v>0</v>
      </c>
      <c r="Q79" s="15">
        <f>Calculations!Q52</f>
        <v>0</v>
      </c>
      <c r="R79" s="15">
        <f>Calculations!O52</f>
        <v>0</v>
      </c>
      <c r="S79" s="15">
        <f>Calculations!R52</f>
        <v>0</v>
      </c>
      <c r="T79" s="38" t="s">
        <v>659</v>
      </c>
      <c r="U79" s="14" t="s">
        <v>656</v>
      </c>
      <c r="V79" s="14" t="s">
        <v>46</v>
      </c>
    </row>
    <row r="80" spans="2:22" x14ac:dyDescent="0.2">
      <c r="B80" s="14" t="str">
        <f>Calculations!A53</f>
        <v>SFRA53</v>
      </c>
      <c r="C80" s="34" t="str">
        <f>Calculations!B53</f>
        <v>Plot 2 Land Off Station Road</v>
      </c>
      <c r="D80" s="14" t="str">
        <f>Calculations!C53</f>
        <v>Residential</v>
      </c>
      <c r="E80" s="15">
        <f>Calculations!D53</f>
        <v>0.28752166246400002</v>
      </c>
      <c r="F80" s="15">
        <f>Calculations!H53</f>
        <v>0.28752166246400002</v>
      </c>
      <c r="G80" s="15">
        <f>Calculations!L53</f>
        <v>100</v>
      </c>
      <c r="H80" s="15">
        <f>Calculations!G53</f>
        <v>0</v>
      </c>
      <c r="I80" s="15">
        <f>Calculations!K53</f>
        <v>0</v>
      </c>
      <c r="J80" s="15">
        <f>Calculations!F53</f>
        <v>0</v>
      </c>
      <c r="K80" s="15">
        <f>Calculations!J53</f>
        <v>0</v>
      </c>
      <c r="L80" s="15">
        <f>Calculations!E53</f>
        <v>0</v>
      </c>
      <c r="M80" s="15">
        <f>Calculations!I53</f>
        <v>0</v>
      </c>
      <c r="N80" s="15">
        <f>Calculations!M53</f>
        <v>0</v>
      </c>
      <c r="O80" s="15">
        <f>Calculations!P53</f>
        <v>0</v>
      </c>
      <c r="P80" s="15">
        <f>Calculations!N53</f>
        <v>0</v>
      </c>
      <c r="Q80" s="15">
        <f>Calculations!Q53</f>
        <v>0</v>
      </c>
      <c r="R80" s="15">
        <f>Calculations!O53</f>
        <v>2.7734984821100001E-2</v>
      </c>
      <c r="S80" s="15">
        <f>Calculations!R53</f>
        <v>9.6462244212895225</v>
      </c>
      <c r="T80" s="38" t="s">
        <v>659</v>
      </c>
      <c r="U80" s="14" t="s">
        <v>655</v>
      </c>
      <c r="V80" s="14" t="s">
        <v>45</v>
      </c>
    </row>
    <row r="81" spans="2:22" ht="25.5" x14ac:dyDescent="0.2">
      <c r="B81" s="14" t="str">
        <f>Calculations!A54</f>
        <v>SFRA54</v>
      </c>
      <c r="C81" s="34" t="str">
        <f>Calculations!B54</f>
        <v>Land Adjacent Park Avenue/Cricceth Close</v>
      </c>
      <c r="D81" s="14" t="str">
        <f>Calculations!C54</f>
        <v>Residential</v>
      </c>
      <c r="E81" s="15">
        <f>Calculations!D54</f>
        <v>0.32903891813500002</v>
      </c>
      <c r="F81" s="15">
        <f>Calculations!H54</f>
        <v>0.32903891813500002</v>
      </c>
      <c r="G81" s="15">
        <f>Calculations!L54</f>
        <v>100</v>
      </c>
      <c r="H81" s="15">
        <f>Calculations!G54</f>
        <v>0</v>
      </c>
      <c r="I81" s="15">
        <f>Calculations!K54</f>
        <v>0</v>
      </c>
      <c r="J81" s="15">
        <f>Calculations!F54</f>
        <v>0</v>
      </c>
      <c r="K81" s="15">
        <f>Calculations!J54</f>
        <v>0</v>
      </c>
      <c r="L81" s="15">
        <f>Calculations!E54</f>
        <v>0</v>
      </c>
      <c r="M81" s="15">
        <f>Calculations!I54</f>
        <v>0</v>
      </c>
      <c r="N81" s="15">
        <f>Calculations!M54</f>
        <v>0</v>
      </c>
      <c r="O81" s="15">
        <f>Calculations!P54</f>
        <v>0</v>
      </c>
      <c r="P81" s="15">
        <f>Calculations!N54</f>
        <v>2.1468269258000001E-2</v>
      </c>
      <c r="Q81" s="15">
        <f>Calculations!Q54</f>
        <v>6.5245380028850786</v>
      </c>
      <c r="R81" s="15">
        <f>Calculations!O54</f>
        <v>4.6942161384699997E-2</v>
      </c>
      <c r="S81" s="15">
        <f>Calculations!R54</f>
        <v>14.266446550082653</v>
      </c>
      <c r="T81" s="38" t="s">
        <v>659</v>
      </c>
      <c r="U81" s="14" t="s">
        <v>655</v>
      </c>
      <c r="V81" s="14" t="s">
        <v>45</v>
      </c>
    </row>
    <row r="82" spans="2:22" x14ac:dyDescent="0.2">
      <c r="B82" s="14" t="str">
        <f>Calculations!A55</f>
        <v>SFRA55</v>
      </c>
      <c r="C82" s="34" t="str">
        <f>Calculations!B55</f>
        <v>Prinny Hill Road</v>
      </c>
      <c r="D82" s="14" t="str">
        <f>Calculations!C55</f>
        <v>Employment</v>
      </c>
      <c r="E82" s="15">
        <f>Calculations!D55</f>
        <v>0.292452695614</v>
      </c>
      <c r="F82" s="15">
        <f>Calculations!H55</f>
        <v>0.292452695614</v>
      </c>
      <c r="G82" s="15">
        <f>Calculations!L55</f>
        <v>100</v>
      </c>
      <c r="H82" s="15">
        <f>Calculations!G55</f>
        <v>0</v>
      </c>
      <c r="I82" s="15">
        <f>Calculations!K55</f>
        <v>0</v>
      </c>
      <c r="J82" s="15">
        <f>Calculations!F55</f>
        <v>0</v>
      </c>
      <c r="K82" s="15">
        <f>Calculations!J55</f>
        <v>0</v>
      </c>
      <c r="L82" s="15">
        <f>Calculations!E55</f>
        <v>0</v>
      </c>
      <c r="M82" s="15">
        <f>Calculations!I55</f>
        <v>0</v>
      </c>
      <c r="N82" s="15">
        <f>Calculations!M55</f>
        <v>0</v>
      </c>
      <c r="O82" s="15">
        <f>Calculations!P55</f>
        <v>0</v>
      </c>
      <c r="P82" s="15">
        <f>Calculations!N55</f>
        <v>0</v>
      </c>
      <c r="Q82" s="15">
        <f>Calculations!Q55</f>
        <v>0</v>
      </c>
      <c r="R82" s="15">
        <f>Calculations!O55</f>
        <v>1.3573722752900001E-4</v>
      </c>
      <c r="S82" s="15">
        <f>Calculations!R55</f>
        <v>4.6413395931954655E-2</v>
      </c>
      <c r="T82" s="38" t="s">
        <v>659</v>
      </c>
      <c r="U82" s="14" t="s">
        <v>655</v>
      </c>
      <c r="V82" s="14" t="s">
        <v>45</v>
      </c>
    </row>
    <row r="83" spans="2:22" x14ac:dyDescent="0.2">
      <c r="B83" s="14" t="str">
        <f>Calculations!A56</f>
        <v>SFRA56</v>
      </c>
      <c r="C83" s="34" t="str">
        <f>Calculations!B56</f>
        <v>Multi-Occupied Mill Shop</v>
      </c>
      <c r="D83" s="14" t="str">
        <f>Calculations!C56</f>
        <v>Residential</v>
      </c>
      <c r="E83" s="15">
        <f>Calculations!D56</f>
        <v>3.88516271701</v>
      </c>
      <c r="F83" s="15">
        <f>Calculations!H56</f>
        <v>2.5715849524139998</v>
      </c>
      <c r="G83" s="15">
        <f>Calculations!L56</f>
        <v>66.189890610117814</v>
      </c>
      <c r="H83" s="15">
        <f>Calculations!G56</f>
        <v>1.16635626142</v>
      </c>
      <c r="I83" s="15">
        <f>Calculations!K56</f>
        <v>30.020782818528165</v>
      </c>
      <c r="J83" s="15">
        <f>Calculations!F56</f>
        <v>0.147221503176</v>
      </c>
      <c r="K83" s="15">
        <f>Calculations!J56</f>
        <v>3.7893265713540272</v>
      </c>
      <c r="L83" s="15">
        <f>Calculations!E56</f>
        <v>0</v>
      </c>
      <c r="M83" s="15">
        <f>Calculations!I56</f>
        <v>0</v>
      </c>
      <c r="N83" s="15">
        <f>Calculations!M56</f>
        <v>0.44934878395299999</v>
      </c>
      <c r="O83" s="15">
        <f>Calculations!P56</f>
        <v>11.565764851640921</v>
      </c>
      <c r="P83" s="15">
        <f>Calculations!N56</f>
        <v>0.82325430273800004</v>
      </c>
      <c r="Q83" s="15">
        <f>Calculations!Q56</f>
        <v>21.189699446399814</v>
      </c>
      <c r="R83" s="15">
        <f>Calculations!O56</f>
        <v>0.887792332234</v>
      </c>
      <c r="S83" s="15">
        <f>Calculations!R56</f>
        <v>22.850840412605425</v>
      </c>
      <c r="T83" s="38" t="s">
        <v>658</v>
      </c>
      <c r="U83" s="14" t="s">
        <v>661</v>
      </c>
      <c r="V83" s="14" t="s">
        <v>660</v>
      </c>
    </row>
    <row r="84" spans="2:22" ht="25.5" x14ac:dyDescent="0.2">
      <c r="B84" s="14" t="str">
        <f>Calculations!A57</f>
        <v>SFRA57</v>
      </c>
      <c r="C84" s="34" t="str">
        <f>Calculations!B57</f>
        <v>End Of Haslingden Sports Centre Playing Fields</v>
      </c>
      <c r="D84" s="14" t="str">
        <f>Calculations!C57</f>
        <v>Residential</v>
      </c>
      <c r="E84" s="15">
        <f>Calculations!D57</f>
        <v>0.40793906407800001</v>
      </c>
      <c r="F84" s="15">
        <f>Calculations!H57</f>
        <v>0.40793906407800001</v>
      </c>
      <c r="G84" s="15">
        <f>Calculations!L57</f>
        <v>100</v>
      </c>
      <c r="H84" s="15">
        <f>Calculations!G57</f>
        <v>0</v>
      </c>
      <c r="I84" s="15">
        <f>Calculations!K57</f>
        <v>0</v>
      </c>
      <c r="J84" s="15">
        <f>Calculations!F57</f>
        <v>0</v>
      </c>
      <c r="K84" s="15">
        <f>Calculations!J57</f>
        <v>0</v>
      </c>
      <c r="L84" s="15">
        <f>Calculations!E57</f>
        <v>0</v>
      </c>
      <c r="M84" s="15">
        <f>Calculations!I57</f>
        <v>0</v>
      </c>
      <c r="N84" s="15">
        <f>Calculations!M57</f>
        <v>0</v>
      </c>
      <c r="O84" s="15">
        <f>Calculations!P57</f>
        <v>0</v>
      </c>
      <c r="P84" s="15">
        <f>Calculations!N57</f>
        <v>0</v>
      </c>
      <c r="Q84" s="15">
        <f>Calculations!Q57</f>
        <v>0</v>
      </c>
      <c r="R84" s="15">
        <f>Calculations!O57</f>
        <v>0</v>
      </c>
      <c r="S84" s="15">
        <f>Calculations!R57</f>
        <v>0</v>
      </c>
      <c r="T84" s="38" t="s">
        <v>659</v>
      </c>
      <c r="U84" s="14" t="s">
        <v>656</v>
      </c>
      <c r="V84" s="14" t="s">
        <v>46</v>
      </c>
    </row>
    <row r="85" spans="2:22" x14ac:dyDescent="0.2">
      <c r="B85" s="14" t="str">
        <f>Calculations!A58</f>
        <v>SFRA58</v>
      </c>
      <c r="C85" s="34" t="str">
        <f>Calculations!B58</f>
        <v>Pitt Heads, Clegg Street</v>
      </c>
      <c r="D85" s="14" t="str">
        <f>Calculations!C58</f>
        <v>Residential</v>
      </c>
      <c r="E85" s="15">
        <f>Calculations!D58</f>
        <v>0.75931297118200003</v>
      </c>
      <c r="F85" s="15">
        <f>Calculations!H58</f>
        <v>0.75931297118200003</v>
      </c>
      <c r="G85" s="15">
        <f>Calculations!L58</f>
        <v>100</v>
      </c>
      <c r="H85" s="15">
        <f>Calculations!G58</f>
        <v>0</v>
      </c>
      <c r="I85" s="15">
        <f>Calculations!K58</f>
        <v>0</v>
      </c>
      <c r="J85" s="15">
        <f>Calculations!F58</f>
        <v>0</v>
      </c>
      <c r="K85" s="15">
        <f>Calculations!J58</f>
        <v>0</v>
      </c>
      <c r="L85" s="15">
        <f>Calculations!E58</f>
        <v>0</v>
      </c>
      <c r="M85" s="15">
        <f>Calculations!I58</f>
        <v>0</v>
      </c>
      <c r="N85" s="15">
        <f>Calculations!M58</f>
        <v>0</v>
      </c>
      <c r="O85" s="15">
        <f>Calculations!P58</f>
        <v>0</v>
      </c>
      <c r="P85" s="15">
        <f>Calculations!N58</f>
        <v>0</v>
      </c>
      <c r="Q85" s="15">
        <f>Calculations!Q58</f>
        <v>0</v>
      </c>
      <c r="R85" s="15">
        <f>Calculations!O58</f>
        <v>2.4437407843300001E-2</v>
      </c>
      <c r="S85" s="15">
        <f>Calculations!R58</f>
        <v>3.2183577484866368</v>
      </c>
      <c r="T85" s="38" t="s">
        <v>659</v>
      </c>
      <c r="U85" s="14" t="s">
        <v>655</v>
      </c>
      <c r="V85" s="14" t="s">
        <v>45</v>
      </c>
    </row>
    <row r="86" spans="2:22" x14ac:dyDescent="0.2">
      <c r="B86" s="14" t="str">
        <f>Calculations!A59</f>
        <v>SFRA59</v>
      </c>
      <c r="C86" s="34" t="str">
        <f>Calculations!B59</f>
        <v>Land West Of B6232</v>
      </c>
      <c r="D86" s="14" t="str">
        <f>Calculations!C59</f>
        <v>Residential</v>
      </c>
      <c r="E86" s="15">
        <f>Calculations!D59</f>
        <v>0.29157878505700002</v>
      </c>
      <c r="F86" s="15">
        <f>Calculations!H59</f>
        <v>0.29157878505700002</v>
      </c>
      <c r="G86" s="15">
        <f>Calculations!L59</f>
        <v>100</v>
      </c>
      <c r="H86" s="15">
        <f>Calculations!G59</f>
        <v>0</v>
      </c>
      <c r="I86" s="15">
        <f>Calculations!K59</f>
        <v>0</v>
      </c>
      <c r="J86" s="15">
        <f>Calculations!F59</f>
        <v>0</v>
      </c>
      <c r="K86" s="15">
        <f>Calculations!J59</f>
        <v>0</v>
      </c>
      <c r="L86" s="15">
        <f>Calculations!E59</f>
        <v>0</v>
      </c>
      <c r="M86" s="15">
        <f>Calculations!I59</f>
        <v>0</v>
      </c>
      <c r="N86" s="15">
        <f>Calculations!M59</f>
        <v>0</v>
      </c>
      <c r="O86" s="15">
        <f>Calculations!P59</f>
        <v>0</v>
      </c>
      <c r="P86" s="15">
        <f>Calculations!N59</f>
        <v>0</v>
      </c>
      <c r="Q86" s="15">
        <f>Calculations!Q59</f>
        <v>0</v>
      </c>
      <c r="R86" s="15">
        <f>Calculations!O59</f>
        <v>0</v>
      </c>
      <c r="S86" s="15">
        <f>Calculations!R59</f>
        <v>0</v>
      </c>
      <c r="T86" s="38" t="s">
        <v>659</v>
      </c>
      <c r="U86" s="14" t="s">
        <v>656</v>
      </c>
      <c r="V86" s="14" t="s">
        <v>46</v>
      </c>
    </row>
    <row r="87" spans="2:22" x14ac:dyDescent="0.2">
      <c r="B87" s="14" t="str">
        <f>Calculations!A60</f>
        <v>SFRA60</v>
      </c>
      <c r="C87" s="34" t="str">
        <f>Calculations!B60</f>
        <v>Land At Alden Road</v>
      </c>
      <c r="D87" s="14" t="str">
        <f>Calculations!C60</f>
        <v>Residential</v>
      </c>
      <c r="E87" s="15">
        <f>Calculations!D60</f>
        <v>0.20711755357200001</v>
      </c>
      <c r="F87" s="15">
        <f>Calculations!H60</f>
        <v>0.20711755357200001</v>
      </c>
      <c r="G87" s="15">
        <f>Calculations!L60</f>
        <v>100</v>
      </c>
      <c r="H87" s="15">
        <f>Calculations!G60</f>
        <v>0</v>
      </c>
      <c r="I87" s="15">
        <f>Calculations!K60</f>
        <v>0</v>
      </c>
      <c r="J87" s="15">
        <f>Calculations!F60</f>
        <v>0</v>
      </c>
      <c r="K87" s="15">
        <f>Calculations!J60</f>
        <v>0</v>
      </c>
      <c r="L87" s="15">
        <f>Calculations!E60</f>
        <v>0</v>
      </c>
      <c r="M87" s="15">
        <f>Calculations!I60</f>
        <v>0</v>
      </c>
      <c r="N87" s="15">
        <f>Calculations!M60</f>
        <v>0</v>
      </c>
      <c r="O87" s="15">
        <f>Calculations!P60</f>
        <v>0</v>
      </c>
      <c r="P87" s="15">
        <f>Calculations!N60</f>
        <v>0</v>
      </c>
      <c r="Q87" s="15">
        <f>Calculations!Q60</f>
        <v>0</v>
      </c>
      <c r="R87" s="15">
        <f>Calculations!O60</f>
        <v>8.20704606252E-4</v>
      </c>
      <c r="S87" s="15">
        <f>Calculations!R60</f>
        <v>0.39625062777052333</v>
      </c>
      <c r="T87" s="38" t="s">
        <v>659</v>
      </c>
      <c r="U87" s="14" t="s">
        <v>655</v>
      </c>
      <c r="V87" s="14" t="s">
        <v>45</v>
      </c>
    </row>
    <row r="88" spans="2:22" x14ac:dyDescent="0.2">
      <c r="B88" s="14" t="str">
        <f>Calculations!A61</f>
        <v>SFRA61</v>
      </c>
      <c r="C88" s="34" t="str">
        <f>Calculations!B61</f>
        <v>Land Off Curven Edge</v>
      </c>
      <c r="D88" s="14" t="str">
        <f>Calculations!C61</f>
        <v>Residential</v>
      </c>
      <c r="E88" s="15">
        <f>Calculations!D61</f>
        <v>0.21242720470599999</v>
      </c>
      <c r="F88" s="15">
        <f>Calculations!H61</f>
        <v>0.21242720470599999</v>
      </c>
      <c r="G88" s="15">
        <f>Calculations!L61</f>
        <v>100</v>
      </c>
      <c r="H88" s="15">
        <f>Calculations!G61</f>
        <v>0</v>
      </c>
      <c r="I88" s="15">
        <f>Calculations!K61</f>
        <v>0</v>
      </c>
      <c r="J88" s="15">
        <f>Calculations!F61</f>
        <v>0</v>
      </c>
      <c r="K88" s="15">
        <f>Calculations!J61</f>
        <v>0</v>
      </c>
      <c r="L88" s="15">
        <f>Calculations!E61</f>
        <v>0</v>
      </c>
      <c r="M88" s="15">
        <f>Calculations!I61</f>
        <v>0</v>
      </c>
      <c r="N88" s="15">
        <f>Calculations!M61</f>
        <v>1.16414306322E-2</v>
      </c>
      <c r="O88" s="15">
        <f>Calculations!P61</f>
        <v>5.4801976273762962</v>
      </c>
      <c r="P88" s="15">
        <f>Calculations!N61</f>
        <v>2.1386723354699998E-2</v>
      </c>
      <c r="Q88" s="15">
        <f>Calculations!Q61</f>
        <v>10.067789285416291</v>
      </c>
      <c r="R88" s="15">
        <f>Calculations!O61</f>
        <v>0.126511962014</v>
      </c>
      <c r="S88" s="15">
        <f>Calculations!R61</f>
        <v>59.55544262284721</v>
      </c>
      <c r="T88" s="38" t="s">
        <v>658</v>
      </c>
      <c r="U88" s="14" t="s">
        <v>47</v>
      </c>
      <c r="V88" s="14" t="s">
        <v>44</v>
      </c>
    </row>
    <row r="89" spans="2:22" x14ac:dyDescent="0.2">
      <c r="B89" s="14" t="str">
        <f>Calculations!A62</f>
        <v>SFRA62</v>
      </c>
      <c r="C89" s="34" t="str">
        <f>Calculations!B62</f>
        <v>Land At Higher Cloughfold</v>
      </c>
      <c r="D89" s="14" t="str">
        <f>Calculations!C62</f>
        <v>Residential</v>
      </c>
      <c r="E89" s="15">
        <f>Calculations!D62</f>
        <v>0.353547010745</v>
      </c>
      <c r="F89" s="15">
        <f>Calculations!H62</f>
        <v>0.353547010745</v>
      </c>
      <c r="G89" s="15">
        <f>Calculations!L62</f>
        <v>100</v>
      </c>
      <c r="H89" s="15">
        <f>Calculations!G62</f>
        <v>0</v>
      </c>
      <c r="I89" s="15">
        <f>Calculations!K62</f>
        <v>0</v>
      </c>
      <c r="J89" s="15">
        <f>Calculations!F62</f>
        <v>0</v>
      </c>
      <c r="K89" s="15">
        <f>Calculations!J62</f>
        <v>0</v>
      </c>
      <c r="L89" s="15">
        <f>Calculations!E62</f>
        <v>0</v>
      </c>
      <c r="M89" s="15">
        <f>Calculations!I62</f>
        <v>0</v>
      </c>
      <c r="N89" s="15">
        <f>Calculations!M62</f>
        <v>1.2263841005899999E-4</v>
      </c>
      <c r="O89" s="15">
        <f>Calculations!P62</f>
        <v>3.468800649751623E-2</v>
      </c>
      <c r="P89" s="15">
        <f>Calculations!N62</f>
        <v>1.0207216300899999E-2</v>
      </c>
      <c r="Q89" s="15">
        <f>Calculations!Q62</f>
        <v>2.8870888426948333</v>
      </c>
      <c r="R89" s="15">
        <f>Calculations!O62</f>
        <v>2.0449838255599999E-3</v>
      </c>
      <c r="S89" s="15">
        <f>Calculations!R62</f>
        <v>0.57841920972568173</v>
      </c>
      <c r="T89" s="38" t="s">
        <v>659</v>
      </c>
      <c r="U89" s="14" t="s">
        <v>655</v>
      </c>
      <c r="V89" s="14" t="s">
        <v>45</v>
      </c>
    </row>
    <row r="90" spans="2:22" x14ac:dyDescent="0.2">
      <c r="B90" s="14" t="str">
        <f>Calculations!A63</f>
        <v>SFRA63</v>
      </c>
      <c r="C90" s="34" t="str">
        <f>Calculations!B63</f>
        <v>Former Quarry</v>
      </c>
      <c r="D90" s="14" t="str">
        <f>Calculations!C63</f>
        <v>Residential</v>
      </c>
      <c r="E90" s="15">
        <f>Calculations!D63</f>
        <v>0.57012861501000001</v>
      </c>
      <c r="F90" s="15">
        <f>Calculations!H63</f>
        <v>0.57012861501000001</v>
      </c>
      <c r="G90" s="15">
        <f>Calculations!L63</f>
        <v>100</v>
      </c>
      <c r="H90" s="15">
        <f>Calculations!G63</f>
        <v>0</v>
      </c>
      <c r="I90" s="15">
        <f>Calculations!K63</f>
        <v>0</v>
      </c>
      <c r="J90" s="15">
        <f>Calculations!F63</f>
        <v>0</v>
      </c>
      <c r="K90" s="15">
        <f>Calculations!J63</f>
        <v>0</v>
      </c>
      <c r="L90" s="15">
        <f>Calculations!E63</f>
        <v>0</v>
      </c>
      <c r="M90" s="15">
        <f>Calculations!I63</f>
        <v>0</v>
      </c>
      <c r="N90" s="15">
        <f>Calculations!M63</f>
        <v>0</v>
      </c>
      <c r="O90" s="15">
        <f>Calculations!P63</f>
        <v>0</v>
      </c>
      <c r="P90" s="15">
        <f>Calculations!N63</f>
        <v>7.1856542504799995E-4</v>
      </c>
      <c r="Q90" s="15">
        <f>Calculations!Q63</f>
        <v>0.12603567092232273</v>
      </c>
      <c r="R90" s="15">
        <f>Calculations!O63</f>
        <v>9.8139184148499994E-2</v>
      </c>
      <c r="S90" s="15">
        <f>Calculations!R63</f>
        <v>17.21351666356523</v>
      </c>
      <c r="T90" s="38" t="s">
        <v>659</v>
      </c>
      <c r="U90" s="14" t="s">
        <v>655</v>
      </c>
      <c r="V90" s="14" t="s">
        <v>45</v>
      </c>
    </row>
    <row r="91" spans="2:22" ht="25.5" x14ac:dyDescent="0.2">
      <c r="B91" s="14" t="str">
        <f>Calculations!A64</f>
        <v>SFRA64</v>
      </c>
      <c r="C91" s="34" t="str">
        <f>Calculations!B64</f>
        <v>Field Adjacent Goodshaw Lane/Gibhill Lane</v>
      </c>
      <c r="D91" s="14" t="str">
        <f>Calculations!C64</f>
        <v>Residential</v>
      </c>
      <c r="E91" s="15">
        <f>Calculations!D64</f>
        <v>1.69993037158</v>
      </c>
      <c r="F91" s="15">
        <f>Calculations!H64</f>
        <v>1.69993037158</v>
      </c>
      <c r="G91" s="15">
        <f>Calculations!L64</f>
        <v>100</v>
      </c>
      <c r="H91" s="15">
        <f>Calculations!G64</f>
        <v>0</v>
      </c>
      <c r="I91" s="15">
        <f>Calculations!K64</f>
        <v>0</v>
      </c>
      <c r="J91" s="15">
        <f>Calculations!F64</f>
        <v>0</v>
      </c>
      <c r="K91" s="15">
        <f>Calculations!J64</f>
        <v>0</v>
      </c>
      <c r="L91" s="15">
        <f>Calculations!E64</f>
        <v>0</v>
      </c>
      <c r="M91" s="15">
        <f>Calculations!I64</f>
        <v>0</v>
      </c>
      <c r="N91" s="15">
        <f>Calculations!M64</f>
        <v>0</v>
      </c>
      <c r="O91" s="15">
        <f>Calculations!P64</f>
        <v>0</v>
      </c>
      <c r="P91" s="15">
        <f>Calculations!N64</f>
        <v>7.7916422183600003E-4</v>
      </c>
      <c r="Q91" s="15">
        <f>Calculations!Q64</f>
        <v>4.5835066827578708E-2</v>
      </c>
      <c r="R91" s="15">
        <f>Calculations!O64</f>
        <v>7.6826119655999999E-3</v>
      </c>
      <c r="S91" s="15">
        <f>Calculations!R64</f>
        <v>0.45193686129975996</v>
      </c>
      <c r="T91" s="38" t="s">
        <v>659</v>
      </c>
      <c r="U91" s="14" t="s">
        <v>655</v>
      </c>
      <c r="V91" s="14" t="s">
        <v>45</v>
      </c>
    </row>
    <row r="92" spans="2:22" ht="25.5" x14ac:dyDescent="0.2">
      <c r="B92" s="14" t="str">
        <f>Calculations!A65</f>
        <v>SFRA65</v>
      </c>
      <c r="C92" s="34" t="str">
        <f>Calculations!B65</f>
        <v>Land Adjacent Recreatation Ground 81, Goodshaw</v>
      </c>
      <c r="D92" s="14" t="str">
        <f>Calculations!C65</f>
        <v>Residential</v>
      </c>
      <c r="E92" s="15">
        <f>Calculations!D65</f>
        <v>2.9769650913999999</v>
      </c>
      <c r="F92" s="15">
        <f>Calculations!H65</f>
        <v>2.9769650913999999</v>
      </c>
      <c r="G92" s="15">
        <f>Calculations!L65</f>
        <v>100</v>
      </c>
      <c r="H92" s="15">
        <f>Calculations!G65</f>
        <v>0</v>
      </c>
      <c r="I92" s="15">
        <f>Calculations!K65</f>
        <v>0</v>
      </c>
      <c r="J92" s="15">
        <f>Calculations!F65</f>
        <v>0</v>
      </c>
      <c r="K92" s="15">
        <f>Calculations!J65</f>
        <v>0</v>
      </c>
      <c r="L92" s="15">
        <f>Calculations!E65</f>
        <v>0</v>
      </c>
      <c r="M92" s="15">
        <f>Calculations!I65</f>
        <v>0</v>
      </c>
      <c r="N92" s="15">
        <f>Calculations!M65</f>
        <v>0.149321503987</v>
      </c>
      <c r="O92" s="15">
        <f>Calculations!P65</f>
        <v>5.0158970428765572</v>
      </c>
      <c r="P92" s="15">
        <f>Calculations!N65</f>
        <v>8.7808919306400002E-2</v>
      </c>
      <c r="Q92" s="15">
        <f>Calculations!Q65</f>
        <v>2.9496119910867158</v>
      </c>
      <c r="R92" s="15">
        <f>Calculations!O65</f>
        <v>0.41781992730900003</v>
      </c>
      <c r="S92" s="15">
        <f>Calculations!R65</f>
        <v>14.035096633011197</v>
      </c>
      <c r="T92" s="38" t="s">
        <v>659</v>
      </c>
      <c r="U92" s="14" t="s">
        <v>655</v>
      </c>
      <c r="V92" s="14" t="s">
        <v>45</v>
      </c>
    </row>
    <row r="93" spans="2:22" ht="25.5" x14ac:dyDescent="0.2">
      <c r="B93" s="14" t="str">
        <f>Calculations!A66</f>
        <v>SFRA66</v>
      </c>
      <c r="C93" s="34" t="str">
        <f>Calculations!B66</f>
        <v>Land (A) Adjacent Swinshaw Cottages, Goodshaw</v>
      </c>
      <c r="D93" s="14" t="str">
        <f>Calculations!C66</f>
        <v>Residential</v>
      </c>
      <c r="E93" s="15">
        <f>Calculations!D66</f>
        <v>0.71824495142199996</v>
      </c>
      <c r="F93" s="15">
        <f>Calculations!H66</f>
        <v>0.71824495142199996</v>
      </c>
      <c r="G93" s="15">
        <f>Calculations!L66</f>
        <v>100</v>
      </c>
      <c r="H93" s="15">
        <f>Calculations!G66</f>
        <v>0</v>
      </c>
      <c r="I93" s="15">
        <f>Calculations!K66</f>
        <v>0</v>
      </c>
      <c r="J93" s="15">
        <f>Calculations!F66</f>
        <v>0</v>
      </c>
      <c r="K93" s="15">
        <f>Calculations!J66</f>
        <v>0</v>
      </c>
      <c r="L93" s="15">
        <f>Calculations!E66</f>
        <v>0</v>
      </c>
      <c r="M93" s="15">
        <f>Calculations!I66</f>
        <v>0</v>
      </c>
      <c r="N93" s="15">
        <f>Calculations!M66</f>
        <v>0</v>
      </c>
      <c r="O93" s="15">
        <f>Calculations!P66</f>
        <v>0</v>
      </c>
      <c r="P93" s="15">
        <f>Calculations!N66</f>
        <v>2.6018090000100001E-2</v>
      </c>
      <c r="Q93" s="15">
        <f>Calculations!Q66</f>
        <v>3.6224535861461629</v>
      </c>
      <c r="R93" s="15">
        <f>Calculations!O66</f>
        <v>1.99565516111E-2</v>
      </c>
      <c r="S93" s="15">
        <f>Calculations!R66</f>
        <v>2.77851609977759</v>
      </c>
      <c r="T93" s="38" t="s">
        <v>659</v>
      </c>
      <c r="U93" s="14" t="s">
        <v>655</v>
      </c>
      <c r="V93" s="14" t="s">
        <v>45</v>
      </c>
    </row>
    <row r="94" spans="2:22" ht="25.5" x14ac:dyDescent="0.2">
      <c r="B94" s="14" t="str">
        <f>Calculations!A67</f>
        <v>SFRA67</v>
      </c>
      <c r="C94" s="34" t="str">
        <f>Calculations!B67</f>
        <v>Land Adjacent Goodshaw Bowling Green</v>
      </c>
      <c r="D94" s="14" t="str">
        <f>Calculations!C67</f>
        <v>Residential</v>
      </c>
      <c r="E94" s="15">
        <f>Calculations!D67</f>
        <v>1.5002404165600001</v>
      </c>
      <c r="F94" s="15">
        <f>Calculations!H67</f>
        <v>1.5002404165600001</v>
      </c>
      <c r="G94" s="15">
        <f>Calculations!L67</f>
        <v>100</v>
      </c>
      <c r="H94" s="15">
        <f>Calculations!G67</f>
        <v>0</v>
      </c>
      <c r="I94" s="15">
        <f>Calculations!K67</f>
        <v>0</v>
      </c>
      <c r="J94" s="15">
        <f>Calculations!F67</f>
        <v>0</v>
      </c>
      <c r="K94" s="15">
        <f>Calculations!J67</f>
        <v>0</v>
      </c>
      <c r="L94" s="15">
        <f>Calculations!E67</f>
        <v>0</v>
      </c>
      <c r="M94" s="15">
        <f>Calculations!I67</f>
        <v>0</v>
      </c>
      <c r="N94" s="15">
        <f>Calculations!M67</f>
        <v>0</v>
      </c>
      <c r="O94" s="15">
        <f>Calculations!P67</f>
        <v>0</v>
      </c>
      <c r="P94" s="15">
        <f>Calculations!N67</f>
        <v>0</v>
      </c>
      <c r="Q94" s="15">
        <f>Calculations!Q67</f>
        <v>0</v>
      </c>
      <c r="R94" s="15">
        <f>Calculations!O67</f>
        <v>7.2391738544600001E-2</v>
      </c>
      <c r="S94" s="15">
        <f>Calculations!R67</f>
        <v>4.8253425081422465</v>
      </c>
      <c r="T94" s="38" t="s">
        <v>659</v>
      </c>
      <c r="U94" s="14" t="s">
        <v>655</v>
      </c>
      <c r="V94" s="14" t="s">
        <v>45</v>
      </c>
    </row>
    <row r="95" spans="2:22" x14ac:dyDescent="0.2">
      <c r="B95" s="14" t="str">
        <f>Calculations!A68</f>
        <v>SFRA68</v>
      </c>
      <c r="C95" s="34" t="str">
        <f>Calculations!B68</f>
        <v>Land Adj Ullswater Way</v>
      </c>
      <c r="D95" s="14" t="str">
        <f>Calculations!C68</f>
        <v>Residential</v>
      </c>
      <c r="E95" s="15">
        <f>Calculations!D68</f>
        <v>0.28745161045399997</v>
      </c>
      <c r="F95" s="15">
        <f>Calculations!H68</f>
        <v>0.28745161045399997</v>
      </c>
      <c r="G95" s="15">
        <f>Calculations!L68</f>
        <v>100</v>
      </c>
      <c r="H95" s="15">
        <f>Calculations!G68</f>
        <v>0</v>
      </c>
      <c r="I95" s="15">
        <f>Calculations!K68</f>
        <v>0</v>
      </c>
      <c r="J95" s="15">
        <f>Calculations!F68</f>
        <v>0</v>
      </c>
      <c r="K95" s="15">
        <f>Calculations!J68</f>
        <v>0</v>
      </c>
      <c r="L95" s="15">
        <f>Calculations!E68</f>
        <v>0</v>
      </c>
      <c r="M95" s="15">
        <f>Calculations!I68</f>
        <v>0</v>
      </c>
      <c r="N95" s="15">
        <f>Calculations!M68</f>
        <v>0</v>
      </c>
      <c r="O95" s="15">
        <f>Calculations!P68</f>
        <v>0</v>
      </c>
      <c r="P95" s="15">
        <f>Calculations!N68</f>
        <v>0</v>
      </c>
      <c r="Q95" s="15">
        <f>Calculations!Q68</f>
        <v>0</v>
      </c>
      <c r="R95" s="15">
        <f>Calculations!O68</f>
        <v>9.5078216095099998E-5</v>
      </c>
      <c r="S95" s="15">
        <f>Calculations!R68</f>
        <v>3.307625097140135E-2</v>
      </c>
      <c r="T95" s="38" t="s">
        <v>659</v>
      </c>
      <c r="U95" s="14" t="s">
        <v>655</v>
      </c>
      <c r="V95" s="14" t="s">
        <v>45</v>
      </c>
    </row>
    <row r="96" spans="2:22" x14ac:dyDescent="0.2">
      <c r="B96" s="14" t="str">
        <f>Calculations!A69</f>
        <v>SFRA69</v>
      </c>
      <c r="C96" s="34" t="str">
        <f>Calculations!B69</f>
        <v>Middlegate Green, Goodshaw Chapel</v>
      </c>
      <c r="D96" s="14" t="str">
        <f>Calculations!C69</f>
        <v>Residential</v>
      </c>
      <c r="E96" s="15">
        <f>Calculations!D69</f>
        <v>0.36165303425799999</v>
      </c>
      <c r="F96" s="15">
        <f>Calculations!H69</f>
        <v>0.36165303425799999</v>
      </c>
      <c r="G96" s="15">
        <f>Calculations!L69</f>
        <v>100</v>
      </c>
      <c r="H96" s="15">
        <f>Calculations!G69</f>
        <v>0</v>
      </c>
      <c r="I96" s="15">
        <f>Calculations!K69</f>
        <v>0</v>
      </c>
      <c r="J96" s="15">
        <f>Calculations!F69</f>
        <v>0</v>
      </c>
      <c r="K96" s="15">
        <f>Calculations!J69</f>
        <v>0</v>
      </c>
      <c r="L96" s="15">
        <f>Calculations!E69</f>
        <v>0</v>
      </c>
      <c r="M96" s="15">
        <f>Calculations!I69</f>
        <v>0</v>
      </c>
      <c r="N96" s="15">
        <f>Calculations!M69</f>
        <v>1.1230477919799999E-2</v>
      </c>
      <c r="O96" s="15">
        <f>Calculations!P69</f>
        <v>3.1053183178295356</v>
      </c>
      <c r="P96" s="15">
        <f>Calculations!N69</f>
        <v>2.9298693740299999E-2</v>
      </c>
      <c r="Q96" s="15">
        <f>Calculations!Q69</f>
        <v>8.1013266763852378</v>
      </c>
      <c r="R96" s="15">
        <f>Calculations!O69</f>
        <v>8.5321830233399995E-2</v>
      </c>
      <c r="S96" s="15">
        <f>Calculations!R69</f>
        <v>23.592178732428987</v>
      </c>
      <c r="T96" s="38" t="s">
        <v>658</v>
      </c>
      <c r="U96" s="14" t="s">
        <v>47</v>
      </c>
      <c r="V96" s="14" t="s">
        <v>44</v>
      </c>
    </row>
    <row r="97" spans="2:22" x14ac:dyDescent="0.2">
      <c r="B97" s="14" t="str">
        <f>Calculations!A70</f>
        <v>SFRA70</v>
      </c>
      <c r="C97" s="34" t="str">
        <f>Calculations!B70</f>
        <v>Thirlmere Way, Goodshaw Chapel</v>
      </c>
      <c r="D97" s="14" t="str">
        <f>Calculations!C70</f>
        <v>Residential</v>
      </c>
      <c r="E97" s="15">
        <f>Calculations!D70</f>
        <v>0.41006523169199999</v>
      </c>
      <c r="F97" s="15">
        <f>Calculations!H70</f>
        <v>0.41006523169199999</v>
      </c>
      <c r="G97" s="15">
        <f>Calculations!L70</f>
        <v>100</v>
      </c>
      <c r="H97" s="15">
        <f>Calculations!G70</f>
        <v>0</v>
      </c>
      <c r="I97" s="15">
        <f>Calculations!K70</f>
        <v>0</v>
      </c>
      <c r="J97" s="15">
        <f>Calculations!F70</f>
        <v>0</v>
      </c>
      <c r="K97" s="15">
        <f>Calculations!J70</f>
        <v>0</v>
      </c>
      <c r="L97" s="15">
        <f>Calculations!E70</f>
        <v>0</v>
      </c>
      <c r="M97" s="15">
        <f>Calculations!I70</f>
        <v>0</v>
      </c>
      <c r="N97" s="15">
        <f>Calculations!M70</f>
        <v>1.6641900293899999E-4</v>
      </c>
      <c r="O97" s="15">
        <f>Calculations!P70</f>
        <v>4.0583543806512544E-2</v>
      </c>
      <c r="P97" s="15">
        <f>Calculations!N70</f>
        <v>0</v>
      </c>
      <c r="Q97" s="15">
        <f>Calculations!Q70</f>
        <v>0</v>
      </c>
      <c r="R97" s="15">
        <f>Calculations!O70</f>
        <v>0</v>
      </c>
      <c r="S97" s="15">
        <f>Calculations!R70</f>
        <v>0</v>
      </c>
      <c r="T97" s="38" t="s">
        <v>659</v>
      </c>
      <c r="U97" s="14" t="s">
        <v>655</v>
      </c>
      <c r="V97" s="14" t="s">
        <v>45</v>
      </c>
    </row>
    <row r="98" spans="2:22" x14ac:dyDescent="0.2">
      <c r="B98" s="14" t="str">
        <f>Calculations!A71</f>
        <v>SFRA71</v>
      </c>
      <c r="C98" s="34" t="str">
        <f>Calculations!B71</f>
        <v>Land Opposite Church Lane</v>
      </c>
      <c r="D98" s="14" t="str">
        <f>Calculations!C71</f>
        <v>Residential</v>
      </c>
      <c r="E98" s="15">
        <f>Calculations!D71</f>
        <v>0.96385248207200003</v>
      </c>
      <c r="F98" s="15">
        <f>Calculations!H71</f>
        <v>0.96385248207200003</v>
      </c>
      <c r="G98" s="15">
        <f>Calculations!L71</f>
        <v>100</v>
      </c>
      <c r="H98" s="15">
        <f>Calculations!G71</f>
        <v>0</v>
      </c>
      <c r="I98" s="15">
        <f>Calculations!K71</f>
        <v>0</v>
      </c>
      <c r="J98" s="15">
        <f>Calculations!F71</f>
        <v>0</v>
      </c>
      <c r="K98" s="15">
        <f>Calculations!J71</f>
        <v>0</v>
      </c>
      <c r="L98" s="15">
        <f>Calculations!E71</f>
        <v>0</v>
      </c>
      <c r="M98" s="15">
        <f>Calculations!I71</f>
        <v>0</v>
      </c>
      <c r="N98" s="15">
        <f>Calculations!M71</f>
        <v>0</v>
      </c>
      <c r="O98" s="15">
        <f>Calculations!P71</f>
        <v>0</v>
      </c>
      <c r="P98" s="15">
        <f>Calculations!N71</f>
        <v>1.5681029999999999E-2</v>
      </c>
      <c r="Q98" s="15">
        <f>Calculations!Q71</f>
        <v>1.6269118243375154</v>
      </c>
      <c r="R98" s="15">
        <f>Calculations!O71</f>
        <v>9.2995867374300004E-2</v>
      </c>
      <c r="S98" s="15">
        <f>Calculations!R71</f>
        <v>9.648350666108799</v>
      </c>
      <c r="T98" s="38" t="s">
        <v>659</v>
      </c>
      <c r="U98" s="14" t="s">
        <v>655</v>
      </c>
      <c r="V98" s="14" t="s">
        <v>45</v>
      </c>
    </row>
    <row r="99" spans="2:22" x14ac:dyDescent="0.2">
      <c r="B99" s="14" t="str">
        <f>Calculations!A72</f>
        <v>SFRA72</v>
      </c>
      <c r="C99" s="34" t="str">
        <f>Calculations!B72</f>
        <v>Land Adjacent To St. Annes School</v>
      </c>
      <c r="D99" s="14" t="str">
        <f>Calculations!C72</f>
        <v>Residential</v>
      </c>
      <c r="E99" s="15">
        <f>Calculations!D72</f>
        <v>0.84743337115700001</v>
      </c>
      <c r="F99" s="15">
        <f>Calculations!H72</f>
        <v>0.84743337115700001</v>
      </c>
      <c r="G99" s="15">
        <f>Calculations!L72</f>
        <v>100</v>
      </c>
      <c r="H99" s="15">
        <f>Calculations!G72</f>
        <v>0</v>
      </c>
      <c r="I99" s="15">
        <f>Calculations!K72</f>
        <v>0</v>
      </c>
      <c r="J99" s="15">
        <f>Calculations!F72</f>
        <v>0</v>
      </c>
      <c r="K99" s="15">
        <f>Calculations!J72</f>
        <v>0</v>
      </c>
      <c r="L99" s="15">
        <f>Calculations!E72</f>
        <v>0</v>
      </c>
      <c r="M99" s="15">
        <f>Calculations!I72</f>
        <v>0</v>
      </c>
      <c r="N99" s="15">
        <f>Calculations!M72</f>
        <v>0</v>
      </c>
      <c r="O99" s="15">
        <f>Calculations!P72</f>
        <v>0</v>
      </c>
      <c r="P99" s="15">
        <f>Calculations!N72</f>
        <v>0</v>
      </c>
      <c r="Q99" s="15">
        <f>Calculations!Q72</f>
        <v>0</v>
      </c>
      <c r="R99" s="15">
        <f>Calculations!O72</f>
        <v>9.0467194293100007E-3</v>
      </c>
      <c r="S99" s="15">
        <f>Calculations!R72</f>
        <v>1.0675434479242332</v>
      </c>
      <c r="T99" s="38" t="s">
        <v>659</v>
      </c>
      <c r="U99" s="14" t="s">
        <v>655</v>
      </c>
      <c r="V99" s="14" t="s">
        <v>45</v>
      </c>
    </row>
    <row r="100" spans="2:22" x14ac:dyDescent="0.2">
      <c r="B100" s="14" t="str">
        <f>Calculations!A73</f>
        <v>SFRA73</v>
      </c>
      <c r="C100" s="34" t="str">
        <f>Calculations!B73</f>
        <v>Land To Rear Of Holland Avenue</v>
      </c>
      <c r="D100" s="14" t="str">
        <f>Calculations!C73</f>
        <v>Residential</v>
      </c>
      <c r="E100" s="15">
        <f>Calculations!D73</f>
        <v>0.96278220206099996</v>
      </c>
      <c r="F100" s="15">
        <f>Calculations!H73</f>
        <v>0.96278220206099996</v>
      </c>
      <c r="G100" s="15">
        <f>Calculations!L73</f>
        <v>100</v>
      </c>
      <c r="H100" s="15">
        <f>Calculations!G73</f>
        <v>0</v>
      </c>
      <c r="I100" s="15">
        <f>Calculations!K73</f>
        <v>0</v>
      </c>
      <c r="J100" s="15">
        <f>Calculations!F73</f>
        <v>0</v>
      </c>
      <c r="K100" s="15">
        <f>Calculations!J73</f>
        <v>0</v>
      </c>
      <c r="L100" s="15">
        <f>Calculations!E73</f>
        <v>0</v>
      </c>
      <c r="M100" s="15">
        <f>Calculations!I73</f>
        <v>0</v>
      </c>
      <c r="N100" s="15">
        <f>Calculations!M73</f>
        <v>0</v>
      </c>
      <c r="O100" s="15">
        <f>Calculations!P73</f>
        <v>0</v>
      </c>
      <c r="P100" s="15">
        <f>Calculations!N73</f>
        <v>0</v>
      </c>
      <c r="Q100" s="15">
        <f>Calculations!Q73</f>
        <v>0</v>
      </c>
      <c r="R100" s="15">
        <f>Calculations!O73</f>
        <v>0</v>
      </c>
      <c r="S100" s="15">
        <f>Calculations!R73</f>
        <v>0</v>
      </c>
      <c r="T100" s="38" t="s">
        <v>659</v>
      </c>
      <c r="U100" s="14" t="s">
        <v>656</v>
      </c>
      <c r="V100" s="14" t="s">
        <v>46</v>
      </c>
    </row>
    <row r="101" spans="2:22" x14ac:dyDescent="0.2">
      <c r="B101" s="14" t="str">
        <f>Calculations!A74</f>
        <v>SFRA74</v>
      </c>
      <c r="C101" s="34" t="str">
        <f>Calculations!B74</f>
        <v>Land To Rear of Johnny Barn Farm</v>
      </c>
      <c r="D101" s="14" t="str">
        <f>Calculations!C74</f>
        <v>Residential</v>
      </c>
      <c r="E101" s="15">
        <f>Calculations!D74</f>
        <v>1.48824096006</v>
      </c>
      <c r="F101" s="15">
        <f>Calculations!H74</f>
        <v>1.48824096006</v>
      </c>
      <c r="G101" s="15">
        <f>Calculations!L74</f>
        <v>100</v>
      </c>
      <c r="H101" s="15">
        <f>Calculations!G74</f>
        <v>0</v>
      </c>
      <c r="I101" s="15">
        <f>Calculations!K74</f>
        <v>0</v>
      </c>
      <c r="J101" s="15">
        <f>Calculations!F74</f>
        <v>0</v>
      </c>
      <c r="K101" s="15">
        <f>Calculations!J74</f>
        <v>0</v>
      </c>
      <c r="L101" s="15">
        <f>Calculations!E74</f>
        <v>0</v>
      </c>
      <c r="M101" s="15">
        <f>Calculations!I74</f>
        <v>0</v>
      </c>
      <c r="N101" s="15">
        <f>Calculations!M74</f>
        <v>2.5910485783900001E-2</v>
      </c>
      <c r="O101" s="15">
        <f>Calculations!P74</f>
        <v>1.7410141555877747</v>
      </c>
      <c r="P101" s="15">
        <f>Calculations!N74</f>
        <v>3.3845201710299999E-3</v>
      </c>
      <c r="Q101" s="15">
        <f>Calculations!Q74</f>
        <v>0.22741748559947911</v>
      </c>
      <c r="R101" s="15">
        <f>Calculations!O74</f>
        <v>1.3914093600700001E-2</v>
      </c>
      <c r="S101" s="15">
        <f>Calculations!R74</f>
        <v>0.93493553625476344</v>
      </c>
      <c r="T101" s="38" t="s">
        <v>659</v>
      </c>
      <c r="U101" s="14" t="s">
        <v>655</v>
      </c>
      <c r="V101" s="14" t="s">
        <v>45</v>
      </c>
    </row>
    <row r="102" spans="2:22" x14ac:dyDescent="0.2">
      <c r="B102" s="14" t="str">
        <f>Calculations!A75</f>
        <v>SFRA75</v>
      </c>
      <c r="C102" s="34" t="str">
        <f>Calculations!B75</f>
        <v>Rear Of Union Street, Hurst Crescent</v>
      </c>
      <c r="D102" s="14" t="str">
        <f>Calculations!C75</f>
        <v>Residential</v>
      </c>
      <c r="E102" s="15">
        <f>Calculations!D75</f>
        <v>0.72020848828499995</v>
      </c>
      <c r="F102" s="15">
        <f>Calculations!H75</f>
        <v>0.72020848828499995</v>
      </c>
      <c r="G102" s="15">
        <f>Calculations!L75</f>
        <v>100</v>
      </c>
      <c r="H102" s="15">
        <f>Calculations!G75</f>
        <v>0</v>
      </c>
      <c r="I102" s="15">
        <f>Calculations!K75</f>
        <v>0</v>
      </c>
      <c r="J102" s="15">
        <f>Calculations!F75</f>
        <v>0</v>
      </c>
      <c r="K102" s="15">
        <f>Calculations!J75</f>
        <v>0</v>
      </c>
      <c r="L102" s="15">
        <f>Calculations!E75</f>
        <v>0</v>
      </c>
      <c r="M102" s="15">
        <f>Calculations!I75</f>
        <v>0</v>
      </c>
      <c r="N102" s="15">
        <f>Calculations!M75</f>
        <v>1.20789850079E-4</v>
      </c>
      <c r="O102" s="15">
        <f>Calculations!P75</f>
        <v>1.6771511589183215E-2</v>
      </c>
      <c r="P102" s="15">
        <f>Calculations!N75</f>
        <v>1.76284500226E-5</v>
      </c>
      <c r="Q102" s="15">
        <f>Calculations!Q75</f>
        <v>2.4476870669183359E-3</v>
      </c>
      <c r="R102" s="15">
        <f>Calculations!O75</f>
        <v>2.9260781887900001E-3</v>
      </c>
      <c r="S102" s="15">
        <f>Calculations!R75</f>
        <v>0.40628210252808022</v>
      </c>
      <c r="T102" s="38" t="s">
        <v>659</v>
      </c>
      <c r="U102" s="14" t="s">
        <v>655</v>
      </c>
      <c r="V102" s="14" t="s">
        <v>45</v>
      </c>
    </row>
    <row r="103" spans="2:22" x14ac:dyDescent="0.2">
      <c r="B103" s="14" t="str">
        <f>Calculations!A76</f>
        <v>SFRA76</v>
      </c>
      <c r="C103" s="34" t="str">
        <f>Calculations!B76</f>
        <v>Site 7A, Former Groundwork, New Hall</v>
      </c>
      <c r="D103" s="14" t="str">
        <f>Calculations!C76</f>
        <v>Employment</v>
      </c>
      <c r="E103" s="15">
        <f>Calculations!D76</f>
        <v>1.00183175242</v>
      </c>
      <c r="F103" s="15">
        <f>Calculations!H76</f>
        <v>0.69720831775400005</v>
      </c>
      <c r="G103" s="15">
        <f>Calculations!L76</f>
        <v>69.593353980829704</v>
      </c>
      <c r="H103" s="15">
        <f>Calculations!G76</f>
        <v>0.15566608752200001</v>
      </c>
      <c r="I103" s="15">
        <f>Calculations!K76</f>
        <v>15.538146714353667</v>
      </c>
      <c r="J103" s="15">
        <f>Calculations!F76</f>
        <v>0.148957347144</v>
      </c>
      <c r="K103" s="15">
        <f>Calculations!J76</f>
        <v>14.868499304816634</v>
      </c>
      <c r="L103" s="15">
        <f>Calculations!E76</f>
        <v>0</v>
      </c>
      <c r="M103" s="15">
        <f>Calculations!I76</f>
        <v>0</v>
      </c>
      <c r="N103" s="15">
        <f>Calculations!M76</f>
        <v>4.70688418535E-2</v>
      </c>
      <c r="O103" s="15">
        <f>Calculations!P76</f>
        <v>4.6982781030648777</v>
      </c>
      <c r="P103" s="15">
        <f>Calculations!N76</f>
        <v>6.36593729828E-2</v>
      </c>
      <c r="Q103" s="15">
        <f>Calculations!Q76</f>
        <v>6.3542977979112747</v>
      </c>
      <c r="R103" s="15">
        <f>Calculations!O76</f>
        <v>0.48013043852499998</v>
      </c>
      <c r="S103" s="15">
        <f>Calculations!R76</f>
        <v>47.925256647656532</v>
      </c>
      <c r="T103" s="38" t="s">
        <v>658</v>
      </c>
      <c r="U103" s="14" t="s">
        <v>655</v>
      </c>
      <c r="V103" s="14" t="s">
        <v>45</v>
      </c>
    </row>
    <row r="104" spans="2:22" ht="25.5" x14ac:dyDescent="0.2">
      <c r="B104" s="14" t="str">
        <f>Calculations!A77</f>
        <v>SFRA77</v>
      </c>
      <c r="C104" s="34" t="str">
        <f>Calculations!B77</f>
        <v>Land Between newchurch Road and Bacup Road</v>
      </c>
      <c r="D104" s="14" t="str">
        <f>Calculations!C77</f>
        <v>Residential</v>
      </c>
      <c r="E104" s="15">
        <f>Calculations!D77</f>
        <v>4.9308540197099999</v>
      </c>
      <c r="F104" s="15">
        <f>Calculations!H77</f>
        <v>4.9308540197099999</v>
      </c>
      <c r="G104" s="15">
        <f>Calculations!L77</f>
        <v>100</v>
      </c>
      <c r="H104" s="15">
        <f>Calculations!G77</f>
        <v>0</v>
      </c>
      <c r="I104" s="15">
        <f>Calculations!K77</f>
        <v>0</v>
      </c>
      <c r="J104" s="15">
        <f>Calculations!F77</f>
        <v>0</v>
      </c>
      <c r="K104" s="15">
        <f>Calculations!J77</f>
        <v>0</v>
      </c>
      <c r="L104" s="15">
        <f>Calculations!E77</f>
        <v>0</v>
      </c>
      <c r="M104" s="15">
        <f>Calculations!I77</f>
        <v>0</v>
      </c>
      <c r="N104" s="15">
        <f>Calculations!M77</f>
        <v>0</v>
      </c>
      <c r="O104" s="15">
        <f>Calculations!P77</f>
        <v>0</v>
      </c>
      <c r="P104" s="15">
        <f>Calculations!N77</f>
        <v>0</v>
      </c>
      <c r="Q104" s="15">
        <f>Calculations!Q77</f>
        <v>0</v>
      </c>
      <c r="R104" s="15">
        <f>Calculations!O77</f>
        <v>2.14576200799E-2</v>
      </c>
      <c r="S104" s="15">
        <f>Calculations!R77</f>
        <v>0.43517045919688357</v>
      </c>
      <c r="T104" s="38" t="s">
        <v>659</v>
      </c>
      <c r="U104" s="14" t="s">
        <v>655</v>
      </c>
      <c r="V104" s="14" t="s">
        <v>45</v>
      </c>
    </row>
    <row r="105" spans="2:22" ht="25.5" x14ac:dyDescent="0.2">
      <c r="B105" s="14" t="str">
        <f>Calculations!A78</f>
        <v>SFRA78</v>
      </c>
      <c r="C105" s="34" t="str">
        <f>Calculations!B78</f>
        <v>Mount Zion Baptist &amp; 240 Edgeside Lane</v>
      </c>
      <c r="D105" s="14" t="str">
        <f>Calculations!C78</f>
        <v>Residential</v>
      </c>
      <c r="E105" s="15">
        <f>Calculations!D78</f>
        <v>2.0731731297199998</v>
      </c>
      <c r="F105" s="15">
        <f>Calculations!H78</f>
        <v>2.0731731297199998</v>
      </c>
      <c r="G105" s="15">
        <f>Calculations!L78</f>
        <v>100</v>
      </c>
      <c r="H105" s="15">
        <f>Calculations!G78</f>
        <v>0</v>
      </c>
      <c r="I105" s="15">
        <f>Calculations!K78</f>
        <v>0</v>
      </c>
      <c r="J105" s="15">
        <f>Calculations!F78</f>
        <v>0</v>
      </c>
      <c r="K105" s="15">
        <f>Calculations!J78</f>
        <v>0</v>
      </c>
      <c r="L105" s="15">
        <f>Calculations!E78</f>
        <v>0</v>
      </c>
      <c r="M105" s="15">
        <f>Calculations!I78</f>
        <v>0</v>
      </c>
      <c r="N105" s="15">
        <f>Calculations!M78</f>
        <v>0</v>
      </c>
      <c r="O105" s="15">
        <f>Calculations!P78</f>
        <v>0</v>
      </c>
      <c r="P105" s="15">
        <f>Calculations!N78</f>
        <v>0</v>
      </c>
      <c r="Q105" s="15">
        <f>Calculations!Q78</f>
        <v>0</v>
      </c>
      <c r="R105" s="15">
        <f>Calculations!O78</f>
        <v>0</v>
      </c>
      <c r="S105" s="15">
        <f>Calculations!R78</f>
        <v>0</v>
      </c>
      <c r="T105" s="38" t="s">
        <v>659</v>
      </c>
      <c r="U105" s="14" t="s">
        <v>655</v>
      </c>
      <c r="V105" s="14" t="s">
        <v>45</v>
      </c>
    </row>
    <row r="106" spans="2:22" x14ac:dyDescent="0.2">
      <c r="B106" s="14" t="str">
        <f>Calculations!A79</f>
        <v>SFRA79</v>
      </c>
      <c r="C106" s="34" t="str">
        <f>Calculations!B79</f>
        <v>Hobson Street Plateau</v>
      </c>
      <c r="D106" s="14" t="str">
        <f>Calculations!C79</f>
        <v>Residential</v>
      </c>
      <c r="E106" s="15">
        <f>Calculations!D79</f>
        <v>0.49099927486599998</v>
      </c>
      <c r="F106" s="15">
        <f>Calculations!H79</f>
        <v>0.49099927486599998</v>
      </c>
      <c r="G106" s="15">
        <f>Calculations!L79</f>
        <v>100</v>
      </c>
      <c r="H106" s="15">
        <f>Calculations!G79</f>
        <v>0</v>
      </c>
      <c r="I106" s="15">
        <f>Calculations!K79</f>
        <v>0</v>
      </c>
      <c r="J106" s="15">
        <f>Calculations!F79</f>
        <v>0</v>
      </c>
      <c r="K106" s="15">
        <f>Calculations!J79</f>
        <v>0</v>
      </c>
      <c r="L106" s="15">
        <f>Calculations!E79</f>
        <v>0</v>
      </c>
      <c r="M106" s="15">
        <f>Calculations!I79</f>
        <v>0</v>
      </c>
      <c r="N106" s="15">
        <f>Calculations!M79</f>
        <v>0</v>
      </c>
      <c r="O106" s="15">
        <f>Calculations!P79</f>
        <v>0</v>
      </c>
      <c r="P106" s="15">
        <f>Calculations!N79</f>
        <v>0</v>
      </c>
      <c r="Q106" s="15">
        <f>Calculations!Q79</f>
        <v>0</v>
      </c>
      <c r="R106" s="15">
        <f>Calculations!O79</f>
        <v>0</v>
      </c>
      <c r="S106" s="15">
        <f>Calculations!R79</f>
        <v>0</v>
      </c>
      <c r="T106" s="38" t="s">
        <v>659</v>
      </c>
      <c r="U106" s="14" t="s">
        <v>656</v>
      </c>
      <c r="V106" s="14" t="s">
        <v>46</v>
      </c>
    </row>
    <row r="107" spans="2:22" x14ac:dyDescent="0.2">
      <c r="B107" s="14" t="str">
        <f>Calculations!A80</f>
        <v>SFRA80</v>
      </c>
      <c r="C107" s="34" t="str">
        <f>Calculations!B80</f>
        <v>Carr Farm, Lomas Lane</v>
      </c>
      <c r="D107" s="14" t="str">
        <f>Calculations!C80</f>
        <v>Residential</v>
      </c>
      <c r="E107" s="15">
        <f>Calculations!D80</f>
        <v>1.13827861829</v>
      </c>
      <c r="F107" s="15">
        <f>Calculations!H80</f>
        <v>1.13827861829</v>
      </c>
      <c r="G107" s="15">
        <f>Calculations!L80</f>
        <v>100</v>
      </c>
      <c r="H107" s="15">
        <f>Calculations!G80</f>
        <v>0</v>
      </c>
      <c r="I107" s="15">
        <f>Calculations!K80</f>
        <v>0</v>
      </c>
      <c r="J107" s="15">
        <f>Calculations!F80</f>
        <v>0</v>
      </c>
      <c r="K107" s="15">
        <f>Calculations!J80</f>
        <v>0</v>
      </c>
      <c r="L107" s="15">
        <f>Calculations!E80</f>
        <v>0</v>
      </c>
      <c r="M107" s="15">
        <f>Calculations!I80</f>
        <v>0</v>
      </c>
      <c r="N107" s="15">
        <f>Calculations!M80</f>
        <v>0</v>
      </c>
      <c r="O107" s="15">
        <f>Calculations!P80</f>
        <v>0</v>
      </c>
      <c r="P107" s="15">
        <f>Calculations!N80</f>
        <v>0</v>
      </c>
      <c r="Q107" s="15">
        <f>Calculations!Q80</f>
        <v>0</v>
      </c>
      <c r="R107" s="15">
        <f>Calculations!O80</f>
        <v>1.9583284580400001E-3</v>
      </c>
      <c r="S107" s="15">
        <f>Calculations!R80</f>
        <v>0.17204298021357328</v>
      </c>
      <c r="T107" s="38" t="s">
        <v>659</v>
      </c>
      <c r="U107" s="14" t="s">
        <v>655</v>
      </c>
      <c r="V107" s="14" t="s">
        <v>45</v>
      </c>
    </row>
    <row r="108" spans="2:22" x14ac:dyDescent="0.2">
      <c r="B108" s="14" t="str">
        <f>Calculations!A81</f>
        <v>SFRA81</v>
      </c>
      <c r="C108" s="34" t="str">
        <f>Calculations!B81</f>
        <v>Warth mill Plus Land At Rear</v>
      </c>
      <c r="D108" s="14" t="str">
        <f>Calculations!C81</f>
        <v>Employment</v>
      </c>
      <c r="E108" s="15">
        <f>Calculations!D81</f>
        <v>2.8521698073100001</v>
      </c>
      <c r="F108" s="15">
        <f>Calculations!H81</f>
        <v>2.5658872126408001</v>
      </c>
      <c r="G108" s="15">
        <f>Calculations!L81</f>
        <v>89.962638481921061</v>
      </c>
      <c r="H108" s="15">
        <f>Calculations!G81</f>
        <v>6.99195942992E-2</v>
      </c>
      <c r="I108" s="15">
        <f>Calculations!K81</f>
        <v>2.4514527192595197</v>
      </c>
      <c r="J108" s="15">
        <f>Calculations!F81</f>
        <v>0.21636300037</v>
      </c>
      <c r="K108" s="15">
        <f>Calculations!J81</f>
        <v>7.5859087988194132</v>
      </c>
      <c r="L108" s="15">
        <f>Calculations!E81</f>
        <v>0</v>
      </c>
      <c r="M108" s="15">
        <f>Calculations!I81</f>
        <v>0</v>
      </c>
      <c r="N108" s="15">
        <f>Calculations!M81</f>
        <v>0.12867250308600001</v>
      </c>
      <c r="O108" s="15">
        <f>Calculations!P81</f>
        <v>4.5113899865364742</v>
      </c>
      <c r="P108" s="15">
        <f>Calculations!N81</f>
        <v>2.8627195682099999E-2</v>
      </c>
      <c r="Q108" s="15">
        <f>Calculations!Q81</f>
        <v>1.0036988544205752</v>
      </c>
      <c r="R108" s="15">
        <f>Calculations!O81</f>
        <v>0.24271188334999999</v>
      </c>
      <c r="S108" s="15">
        <f>Calculations!R81</f>
        <v>8.5097276721722146</v>
      </c>
      <c r="T108" s="38" t="s">
        <v>659</v>
      </c>
      <c r="U108" s="14" t="s">
        <v>655</v>
      </c>
      <c r="V108" s="14" t="s">
        <v>45</v>
      </c>
    </row>
    <row r="109" spans="2:22" x14ac:dyDescent="0.2">
      <c r="B109" s="14" t="str">
        <f>Calculations!A82</f>
        <v>SFRA83</v>
      </c>
      <c r="C109" s="34" t="str">
        <f>Calculations!B82</f>
        <v>Willow Avenue Off Lime Tree Grove</v>
      </c>
      <c r="D109" s="14" t="str">
        <f>Calculations!C82</f>
        <v>Residential</v>
      </c>
      <c r="E109" s="15">
        <f>Calculations!D82</f>
        <v>0.35735153234299999</v>
      </c>
      <c r="F109" s="15">
        <f>Calculations!H82</f>
        <v>0.35735153234299999</v>
      </c>
      <c r="G109" s="15">
        <f>Calculations!L82</f>
        <v>100</v>
      </c>
      <c r="H109" s="15">
        <f>Calculations!G82</f>
        <v>0</v>
      </c>
      <c r="I109" s="15">
        <f>Calculations!K82</f>
        <v>0</v>
      </c>
      <c r="J109" s="15">
        <f>Calculations!F82</f>
        <v>0</v>
      </c>
      <c r="K109" s="15">
        <f>Calculations!J82</f>
        <v>0</v>
      </c>
      <c r="L109" s="15">
        <f>Calculations!E82</f>
        <v>0</v>
      </c>
      <c r="M109" s="15">
        <f>Calculations!I82</f>
        <v>0</v>
      </c>
      <c r="N109" s="15">
        <f>Calculations!M82</f>
        <v>0</v>
      </c>
      <c r="O109" s="15">
        <f>Calculations!P82</f>
        <v>0</v>
      </c>
      <c r="P109" s="15">
        <f>Calculations!N82</f>
        <v>0</v>
      </c>
      <c r="Q109" s="15">
        <f>Calculations!Q82</f>
        <v>0</v>
      </c>
      <c r="R109" s="15">
        <f>Calculations!O82</f>
        <v>2.8149398558799998E-2</v>
      </c>
      <c r="S109" s="15">
        <f>Calculations!R82</f>
        <v>7.877229005913736</v>
      </c>
      <c r="T109" s="38" t="s">
        <v>659</v>
      </c>
      <c r="U109" s="14" t="s">
        <v>655</v>
      </c>
      <c r="V109" s="14" t="s">
        <v>45</v>
      </c>
    </row>
    <row r="110" spans="2:22" x14ac:dyDescent="0.2">
      <c r="B110" s="14" t="str">
        <f>Calculations!A83</f>
        <v>SFRA84</v>
      </c>
      <c r="C110" s="34" t="str">
        <f>Calculations!B83</f>
        <v>Laund Bank Barn 2</v>
      </c>
      <c r="D110" s="14" t="str">
        <f>Calculations!C83</f>
        <v>Residential</v>
      </c>
      <c r="E110" s="15">
        <f>Calculations!D83</f>
        <v>3.6413699640499999</v>
      </c>
      <c r="F110" s="15">
        <f>Calculations!H83</f>
        <v>3.5081664245690298</v>
      </c>
      <c r="G110" s="15">
        <f>Calculations!L83</f>
        <v>96.341938863778111</v>
      </c>
      <c r="H110" s="15">
        <f>Calculations!G83</f>
        <v>2.2719228289699999E-3</v>
      </c>
      <c r="I110" s="15">
        <f>Calculations!K83</f>
        <v>6.2391980254682081E-2</v>
      </c>
      <c r="J110" s="15">
        <f>Calculations!F83</f>
        <v>0.13093161665200001</v>
      </c>
      <c r="K110" s="15">
        <f>Calculations!J83</f>
        <v>3.5956691559672063</v>
      </c>
      <c r="L110" s="15">
        <f>Calculations!E83</f>
        <v>0</v>
      </c>
      <c r="M110" s="15">
        <f>Calculations!I83</f>
        <v>0</v>
      </c>
      <c r="N110" s="15">
        <f>Calculations!M83</f>
        <v>2.94721207318E-2</v>
      </c>
      <c r="O110" s="15">
        <f>Calculations!P83</f>
        <v>0.80936902931501509</v>
      </c>
      <c r="P110" s="15">
        <f>Calculations!N83</f>
        <v>1.5120854639499999E-2</v>
      </c>
      <c r="Q110" s="15">
        <f>Calculations!Q83</f>
        <v>0.41525180876381762</v>
      </c>
      <c r="R110" s="15">
        <f>Calculations!O83</f>
        <v>2.60337868055E-2</v>
      </c>
      <c r="S110" s="15">
        <f>Calculations!R83</f>
        <v>0.71494484390552648</v>
      </c>
      <c r="T110" s="38" t="s">
        <v>659</v>
      </c>
      <c r="U110" s="14" t="s">
        <v>43</v>
      </c>
      <c r="V110" s="14" t="s">
        <v>44</v>
      </c>
    </row>
    <row r="111" spans="2:22" ht="25.5" x14ac:dyDescent="0.2">
      <c r="B111" s="14" t="str">
        <f>Calculations!A84</f>
        <v>SFRA85</v>
      </c>
      <c r="C111" s="34" t="str">
        <f>Calculations!B84</f>
        <v>Land Off Goodshaw Road Rear Of Silver Street</v>
      </c>
      <c r="D111" s="14" t="str">
        <f>Calculations!C84</f>
        <v>Residential</v>
      </c>
      <c r="E111" s="15">
        <f>Calculations!D84</f>
        <v>0.33514829752800002</v>
      </c>
      <c r="F111" s="15">
        <f>Calculations!H84</f>
        <v>0.33514829752800002</v>
      </c>
      <c r="G111" s="15">
        <f>Calculations!L84</f>
        <v>100</v>
      </c>
      <c r="H111" s="15">
        <f>Calculations!G84</f>
        <v>0</v>
      </c>
      <c r="I111" s="15">
        <f>Calculations!K84</f>
        <v>0</v>
      </c>
      <c r="J111" s="15">
        <f>Calculations!F84</f>
        <v>0</v>
      </c>
      <c r="K111" s="15">
        <f>Calculations!J84</f>
        <v>0</v>
      </c>
      <c r="L111" s="15">
        <f>Calculations!E84</f>
        <v>0</v>
      </c>
      <c r="M111" s="15">
        <f>Calculations!I84</f>
        <v>0</v>
      </c>
      <c r="N111" s="15">
        <f>Calculations!M84</f>
        <v>7.8980257696899996E-4</v>
      </c>
      <c r="O111" s="15">
        <f>Calculations!P84</f>
        <v>0.23565764254046845</v>
      </c>
      <c r="P111" s="15">
        <f>Calculations!N84</f>
        <v>7.9990879399699998E-4</v>
      </c>
      <c r="Q111" s="15">
        <f>Calculations!Q84</f>
        <v>0.23867308886752481</v>
      </c>
      <c r="R111" s="15">
        <f>Calculations!O84</f>
        <v>2.6788844098300001E-3</v>
      </c>
      <c r="S111" s="15">
        <f>Calculations!R84</f>
        <v>0.79931314871327741</v>
      </c>
      <c r="T111" s="38" t="s">
        <v>659</v>
      </c>
      <c r="U111" s="14" t="s">
        <v>655</v>
      </c>
      <c r="V111" s="14" t="s">
        <v>45</v>
      </c>
    </row>
    <row r="112" spans="2:22" x14ac:dyDescent="0.2">
      <c r="B112" s="14" t="str">
        <f>Calculations!A85</f>
        <v>SFRA86</v>
      </c>
      <c r="C112" s="34" t="str">
        <f>Calculations!B85</f>
        <v>Rawtenstall Cloughfold Primary School</v>
      </c>
      <c r="D112" s="14" t="str">
        <f>Calculations!C85</f>
        <v>Residential</v>
      </c>
      <c r="E112" s="15">
        <f>Calculations!D85</f>
        <v>0.25049378279000001</v>
      </c>
      <c r="F112" s="15">
        <f>Calculations!H85</f>
        <v>0.23149648160120001</v>
      </c>
      <c r="G112" s="15">
        <f>Calculations!L85</f>
        <v>92.416058803053701</v>
      </c>
      <c r="H112" s="15">
        <f>Calculations!G85</f>
        <v>1.8997301188800001E-2</v>
      </c>
      <c r="I112" s="15">
        <f>Calculations!K85</f>
        <v>7.5839411969463031</v>
      </c>
      <c r="J112" s="15">
        <f>Calculations!F85</f>
        <v>0</v>
      </c>
      <c r="K112" s="15">
        <f>Calculations!J85</f>
        <v>0</v>
      </c>
      <c r="L112" s="15">
        <f>Calculations!E85</f>
        <v>0</v>
      </c>
      <c r="M112" s="15">
        <f>Calculations!I85</f>
        <v>0</v>
      </c>
      <c r="N112" s="15">
        <f>Calculations!M85</f>
        <v>1.2983948851800001E-2</v>
      </c>
      <c r="O112" s="15">
        <f>Calculations!P85</f>
        <v>5.1833417608951269</v>
      </c>
      <c r="P112" s="15">
        <f>Calculations!N85</f>
        <v>4.6721280446500001E-3</v>
      </c>
      <c r="Q112" s="15">
        <f>Calculations!Q85</f>
        <v>1.8651672678706166</v>
      </c>
      <c r="R112" s="15">
        <f>Calculations!O85</f>
        <v>7.9011277980500005E-2</v>
      </c>
      <c r="S112" s="15">
        <f>Calculations!R85</f>
        <v>31.542211188027231</v>
      </c>
      <c r="T112" s="38" t="s">
        <v>658</v>
      </c>
      <c r="U112" s="14" t="s">
        <v>655</v>
      </c>
      <c r="V112" s="14" t="s">
        <v>45</v>
      </c>
    </row>
    <row r="113" spans="2:22" ht="25.5" x14ac:dyDescent="0.2">
      <c r="B113" s="14" t="str">
        <f>Calculations!A86</f>
        <v>SFRA87</v>
      </c>
      <c r="C113" s="34" t="str">
        <f>Calculations!B86</f>
        <v>Land Adjacent Laburnum Cottages, 8126 155</v>
      </c>
      <c r="D113" s="14" t="str">
        <f>Calculations!C86</f>
        <v>Residential</v>
      </c>
      <c r="E113" s="15">
        <f>Calculations!D86</f>
        <v>0.88075479061299999</v>
      </c>
      <c r="F113" s="15">
        <f>Calculations!H86</f>
        <v>0.88075479061299999</v>
      </c>
      <c r="G113" s="15">
        <f>Calculations!L86</f>
        <v>100</v>
      </c>
      <c r="H113" s="15">
        <f>Calculations!G86</f>
        <v>0</v>
      </c>
      <c r="I113" s="15">
        <f>Calculations!K86</f>
        <v>0</v>
      </c>
      <c r="J113" s="15">
        <f>Calculations!F86</f>
        <v>0</v>
      </c>
      <c r="K113" s="15">
        <f>Calculations!J86</f>
        <v>0</v>
      </c>
      <c r="L113" s="15">
        <f>Calculations!E86</f>
        <v>0</v>
      </c>
      <c r="M113" s="15">
        <f>Calculations!I86</f>
        <v>0</v>
      </c>
      <c r="N113" s="15">
        <f>Calculations!M86</f>
        <v>0</v>
      </c>
      <c r="O113" s="15">
        <f>Calculations!P86</f>
        <v>0</v>
      </c>
      <c r="P113" s="15">
        <f>Calculations!N86</f>
        <v>9.58492474293E-5</v>
      </c>
      <c r="Q113" s="15">
        <f>Calculations!Q86</f>
        <v>1.0882625726348818E-2</v>
      </c>
      <c r="R113" s="15">
        <f>Calculations!O86</f>
        <v>3.4460408514E-2</v>
      </c>
      <c r="S113" s="15">
        <f>Calculations!R86</f>
        <v>3.9125996112965522</v>
      </c>
      <c r="T113" s="38" t="s">
        <v>659</v>
      </c>
      <c r="U113" s="14" t="s">
        <v>655</v>
      </c>
      <c r="V113" s="14" t="s">
        <v>45</v>
      </c>
    </row>
    <row r="114" spans="2:22" x14ac:dyDescent="0.2">
      <c r="B114" s="14" t="str">
        <f>Calculations!A87</f>
        <v>SFRA88</v>
      </c>
      <c r="C114" s="34" t="str">
        <f>Calculations!B87</f>
        <v>Crabtree Hurst</v>
      </c>
      <c r="D114" s="14" t="str">
        <f>Calculations!C87</f>
        <v>Residential</v>
      </c>
      <c r="E114" s="15">
        <f>Calculations!D87</f>
        <v>0.90971113242799995</v>
      </c>
      <c r="F114" s="15">
        <f>Calculations!H87</f>
        <v>0.90971113242799995</v>
      </c>
      <c r="G114" s="15">
        <f>Calculations!L87</f>
        <v>100</v>
      </c>
      <c r="H114" s="15">
        <f>Calculations!G87</f>
        <v>0</v>
      </c>
      <c r="I114" s="15">
        <f>Calculations!K87</f>
        <v>0</v>
      </c>
      <c r="J114" s="15">
        <f>Calculations!F87</f>
        <v>0</v>
      </c>
      <c r="K114" s="15">
        <f>Calculations!J87</f>
        <v>0</v>
      </c>
      <c r="L114" s="15">
        <f>Calculations!E87</f>
        <v>0</v>
      </c>
      <c r="M114" s="15">
        <f>Calculations!I87</f>
        <v>0</v>
      </c>
      <c r="N114" s="15">
        <f>Calculations!M87</f>
        <v>0</v>
      </c>
      <c r="O114" s="15">
        <f>Calculations!P87</f>
        <v>0</v>
      </c>
      <c r="P114" s="15">
        <f>Calculations!N87</f>
        <v>0</v>
      </c>
      <c r="Q114" s="15">
        <f>Calculations!Q87</f>
        <v>0</v>
      </c>
      <c r="R114" s="15">
        <f>Calculations!O87</f>
        <v>8.9106419745000002E-3</v>
      </c>
      <c r="S114" s="15">
        <f>Calculations!R87</f>
        <v>0.97950235595311264</v>
      </c>
      <c r="T114" s="38" t="s">
        <v>659</v>
      </c>
      <c r="U114" s="14" t="s">
        <v>655</v>
      </c>
      <c r="V114" s="14" t="s">
        <v>45</v>
      </c>
    </row>
    <row r="115" spans="2:22" x14ac:dyDescent="0.2">
      <c r="B115" s="14" t="str">
        <f>Calculations!A88</f>
        <v>SFRA89</v>
      </c>
      <c r="C115" s="34" t="str">
        <f>Calculations!B88</f>
        <v>Land Off Lea Bank</v>
      </c>
      <c r="D115" s="14" t="str">
        <f>Calculations!C88</f>
        <v>Residential</v>
      </c>
      <c r="E115" s="15">
        <f>Calculations!D88</f>
        <v>0.37875795918100003</v>
      </c>
      <c r="F115" s="15">
        <f>Calculations!H88</f>
        <v>0.37875795918100003</v>
      </c>
      <c r="G115" s="15">
        <f>Calculations!L88</f>
        <v>100</v>
      </c>
      <c r="H115" s="15">
        <f>Calculations!G88</f>
        <v>0</v>
      </c>
      <c r="I115" s="15">
        <f>Calculations!K88</f>
        <v>0</v>
      </c>
      <c r="J115" s="15">
        <f>Calculations!F88</f>
        <v>0</v>
      </c>
      <c r="K115" s="15">
        <f>Calculations!J88</f>
        <v>0</v>
      </c>
      <c r="L115" s="15">
        <f>Calculations!E88</f>
        <v>0</v>
      </c>
      <c r="M115" s="15">
        <f>Calculations!I88</f>
        <v>0</v>
      </c>
      <c r="N115" s="15">
        <f>Calculations!M88</f>
        <v>0</v>
      </c>
      <c r="O115" s="15">
        <f>Calculations!P88</f>
        <v>0</v>
      </c>
      <c r="P115" s="15">
        <f>Calculations!N88</f>
        <v>0</v>
      </c>
      <c r="Q115" s="15">
        <f>Calculations!Q88</f>
        <v>0</v>
      </c>
      <c r="R115" s="15">
        <f>Calculations!O88</f>
        <v>0</v>
      </c>
      <c r="S115" s="15">
        <f>Calculations!R88</f>
        <v>0</v>
      </c>
      <c r="T115" s="38" t="s">
        <v>659</v>
      </c>
      <c r="U115" s="14" t="s">
        <v>656</v>
      </c>
      <c r="V115" s="14" t="s">
        <v>46</v>
      </c>
    </row>
    <row r="116" spans="2:22" x14ac:dyDescent="0.2">
      <c r="B116" s="14" t="str">
        <f>Calculations!A89</f>
        <v>SFRA90</v>
      </c>
      <c r="C116" s="34" t="str">
        <f>Calculations!B89</f>
        <v>Land off Wales Road 8322-251</v>
      </c>
      <c r="D116" s="14" t="str">
        <f>Calculations!C89</f>
        <v>Residential</v>
      </c>
      <c r="E116" s="15">
        <f>Calculations!D89</f>
        <v>0.63246495490700005</v>
      </c>
      <c r="F116" s="15">
        <f>Calculations!H89</f>
        <v>0.61622646368639011</v>
      </c>
      <c r="G116" s="15">
        <f>Calculations!L89</f>
        <v>97.43250735165276</v>
      </c>
      <c r="H116" s="15">
        <f>Calculations!G89</f>
        <v>4.5661280738099998E-3</v>
      </c>
      <c r="I116" s="15">
        <f>Calculations!K89</f>
        <v>0.7219574837125039</v>
      </c>
      <c r="J116" s="15">
        <f>Calculations!F89</f>
        <v>1.1672363146800001E-2</v>
      </c>
      <c r="K116" s="15">
        <f>Calculations!J89</f>
        <v>1.8455351646347502</v>
      </c>
      <c r="L116" s="15">
        <f>Calculations!E89</f>
        <v>0</v>
      </c>
      <c r="M116" s="15">
        <f>Calculations!I89</f>
        <v>0</v>
      </c>
      <c r="N116" s="15">
        <f>Calculations!M89</f>
        <v>1.2543495479300001E-2</v>
      </c>
      <c r="O116" s="15">
        <f>Calculations!P89</f>
        <v>1.983271228228676</v>
      </c>
      <c r="P116" s="15">
        <f>Calculations!N89</f>
        <v>2.7096440515899999E-2</v>
      </c>
      <c r="Q116" s="15">
        <f>Calculations!Q89</f>
        <v>4.2842595950449711</v>
      </c>
      <c r="R116" s="15">
        <f>Calculations!O89</f>
        <v>7.2761587290699994E-2</v>
      </c>
      <c r="S116" s="15">
        <f>Calculations!R89</f>
        <v>11.504445697137342</v>
      </c>
      <c r="T116" s="38" t="s">
        <v>659</v>
      </c>
      <c r="U116" s="14" t="s">
        <v>43</v>
      </c>
      <c r="V116" s="14" t="s">
        <v>44</v>
      </c>
    </row>
    <row r="117" spans="2:22" x14ac:dyDescent="0.2">
      <c r="B117" s="14" t="str">
        <f>Calculations!A90</f>
        <v>SFRA91</v>
      </c>
      <c r="C117" s="34" t="str">
        <f>Calculations!B90</f>
        <v>Garage Colony Off Turnpike</v>
      </c>
      <c r="D117" s="14" t="str">
        <f>Calculations!C90</f>
        <v>Residential</v>
      </c>
      <c r="E117" s="15">
        <f>Calculations!D90</f>
        <v>1.48645507175</v>
      </c>
      <c r="F117" s="15">
        <f>Calculations!H90</f>
        <v>1.48645507175</v>
      </c>
      <c r="G117" s="15">
        <f>Calculations!L90</f>
        <v>100</v>
      </c>
      <c r="H117" s="15">
        <f>Calculations!G90</f>
        <v>0</v>
      </c>
      <c r="I117" s="15">
        <f>Calculations!K90</f>
        <v>0</v>
      </c>
      <c r="J117" s="15">
        <f>Calculations!F90</f>
        <v>0</v>
      </c>
      <c r="K117" s="15">
        <f>Calculations!J90</f>
        <v>0</v>
      </c>
      <c r="L117" s="15">
        <f>Calculations!E90</f>
        <v>0</v>
      </c>
      <c r="M117" s="15">
        <f>Calculations!I90</f>
        <v>0</v>
      </c>
      <c r="N117" s="15">
        <f>Calculations!M90</f>
        <v>0</v>
      </c>
      <c r="O117" s="15">
        <f>Calculations!P90</f>
        <v>0</v>
      </c>
      <c r="P117" s="15">
        <f>Calculations!N90</f>
        <v>3.5047820478899998E-3</v>
      </c>
      <c r="Q117" s="15">
        <f>Calculations!Q90</f>
        <v>0.23578122975246255</v>
      </c>
      <c r="R117" s="15">
        <f>Calculations!O90</f>
        <v>2.6882601328300001E-2</v>
      </c>
      <c r="S117" s="15">
        <f>Calculations!R90</f>
        <v>1.8085041276525888</v>
      </c>
      <c r="T117" s="38" t="s">
        <v>659</v>
      </c>
      <c r="U117" s="14" t="s">
        <v>655</v>
      </c>
      <c r="V117" s="14" t="s">
        <v>45</v>
      </c>
    </row>
    <row r="118" spans="2:22" x14ac:dyDescent="0.2">
      <c r="B118" s="14" t="str">
        <f>Calculations!A91</f>
        <v>SFRA92</v>
      </c>
      <c r="C118" s="34" t="str">
        <f>Calculations!B91</f>
        <v>Land Off Hill End Lane, 8222-3397</v>
      </c>
      <c r="D118" s="14" t="str">
        <f>Calculations!C91</f>
        <v>Residential</v>
      </c>
      <c r="E118" s="15">
        <f>Calculations!D91</f>
        <v>0.58328732135500005</v>
      </c>
      <c r="F118" s="15">
        <f>Calculations!H91</f>
        <v>5.4266411802000064E-2</v>
      </c>
      <c r="G118" s="15">
        <f>Calculations!L91</f>
        <v>9.3035472939711763</v>
      </c>
      <c r="H118" s="15">
        <f>Calculations!G91</f>
        <v>0.232165229394</v>
      </c>
      <c r="I118" s="15">
        <f>Calculations!K91</f>
        <v>39.802893170156821</v>
      </c>
      <c r="J118" s="15">
        <f>Calculations!F91</f>
        <v>0.29685568015899999</v>
      </c>
      <c r="K118" s="15">
        <f>Calculations!J91</f>
        <v>50.893559535872001</v>
      </c>
      <c r="L118" s="15">
        <f>Calculations!E91</f>
        <v>0</v>
      </c>
      <c r="M118" s="15">
        <f>Calculations!I91</f>
        <v>0</v>
      </c>
      <c r="N118" s="15">
        <f>Calculations!M91</f>
        <v>4.2711398831899998E-2</v>
      </c>
      <c r="O118" s="15">
        <f>Calculations!P91</f>
        <v>7.3225316697574856</v>
      </c>
      <c r="P118" s="15">
        <f>Calculations!N91</f>
        <v>4.3815154828400003E-2</v>
      </c>
      <c r="Q118" s="15">
        <f>Calculations!Q91</f>
        <v>7.5117619094849557</v>
      </c>
      <c r="R118" s="15">
        <f>Calculations!O91</f>
        <v>0.120851731184</v>
      </c>
      <c r="S118" s="15">
        <f>Calculations!R91</f>
        <v>20.719073903964951</v>
      </c>
      <c r="T118" s="39" t="s">
        <v>658</v>
      </c>
      <c r="U118" s="39" t="s">
        <v>41</v>
      </c>
      <c r="V118" s="39" t="s">
        <v>42</v>
      </c>
    </row>
    <row r="119" spans="2:22" ht="25.5" x14ac:dyDescent="0.2">
      <c r="B119" s="14" t="str">
        <f>Calculations!A92</f>
        <v>SFRA93</v>
      </c>
      <c r="C119" s="34" t="str">
        <f>Calculations!B92</f>
        <v>Land Adjacent Dark Lane Football Ground</v>
      </c>
      <c r="D119" s="14" t="str">
        <f>Calculations!C92</f>
        <v>Residential</v>
      </c>
      <c r="E119" s="15">
        <f>Calculations!D92</f>
        <v>2.0741357220499999</v>
      </c>
      <c r="F119" s="15">
        <f>Calculations!H92</f>
        <v>2.0741357220499999</v>
      </c>
      <c r="G119" s="15">
        <f>Calculations!L92</f>
        <v>100</v>
      </c>
      <c r="H119" s="15">
        <f>Calculations!G92</f>
        <v>0</v>
      </c>
      <c r="I119" s="15">
        <f>Calculations!K92</f>
        <v>0</v>
      </c>
      <c r="J119" s="15">
        <f>Calculations!F92</f>
        <v>0</v>
      </c>
      <c r="K119" s="15">
        <f>Calculations!J92</f>
        <v>0</v>
      </c>
      <c r="L119" s="15">
        <f>Calculations!E92</f>
        <v>0</v>
      </c>
      <c r="M119" s="15">
        <f>Calculations!I92</f>
        <v>0</v>
      </c>
      <c r="N119" s="15">
        <f>Calculations!M92</f>
        <v>0</v>
      </c>
      <c r="O119" s="15">
        <f>Calculations!P92</f>
        <v>0</v>
      </c>
      <c r="P119" s="15">
        <f>Calculations!N92</f>
        <v>0</v>
      </c>
      <c r="Q119" s="15">
        <f>Calculations!Q92</f>
        <v>0</v>
      </c>
      <c r="R119" s="15">
        <f>Calculations!O92</f>
        <v>6.4939990321900001E-3</v>
      </c>
      <c r="S119" s="15">
        <f>Calculations!R92</f>
        <v>0.31309421862574977</v>
      </c>
      <c r="T119" s="38" t="s">
        <v>659</v>
      </c>
      <c r="U119" s="14" t="s">
        <v>655</v>
      </c>
      <c r="V119" s="14" t="s">
        <v>45</v>
      </c>
    </row>
    <row r="120" spans="2:22" x14ac:dyDescent="0.2">
      <c r="B120" s="14" t="str">
        <f>Calculations!A93</f>
        <v>SFRA94</v>
      </c>
      <c r="C120" s="34" t="str">
        <f>Calculations!B93</f>
        <v>Land off Queensway, Staghills</v>
      </c>
      <c r="D120" s="14" t="str">
        <f>Calculations!C93</f>
        <v>Residential</v>
      </c>
      <c r="E120" s="15">
        <f>Calculations!D93</f>
        <v>0.41985413442000002</v>
      </c>
      <c r="F120" s="15">
        <f>Calculations!H93</f>
        <v>0.41985413442000002</v>
      </c>
      <c r="G120" s="15">
        <f>Calculations!L93</f>
        <v>100</v>
      </c>
      <c r="H120" s="15">
        <f>Calculations!G93</f>
        <v>0</v>
      </c>
      <c r="I120" s="15">
        <f>Calculations!K93</f>
        <v>0</v>
      </c>
      <c r="J120" s="15">
        <f>Calculations!F93</f>
        <v>0</v>
      </c>
      <c r="K120" s="15">
        <f>Calculations!J93</f>
        <v>0</v>
      </c>
      <c r="L120" s="15">
        <f>Calculations!E93</f>
        <v>0</v>
      </c>
      <c r="M120" s="15">
        <f>Calculations!I93</f>
        <v>0</v>
      </c>
      <c r="N120" s="15">
        <f>Calculations!M93</f>
        <v>0</v>
      </c>
      <c r="O120" s="15">
        <f>Calculations!P93</f>
        <v>0</v>
      </c>
      <c r="P120" s="15">
        <f>Calculations!N93</f>
        <v>5.92571970032E-5</v>
      </c>
      <c r="Q120" s="15">
        <f>Calculations!Q93</f>
        <v>1.4113758123415837E-2</v>
      </c>
      <c r="R120" s="15">
        <f>Calculations!O93</f>
        <v>0</v>
      </c>
      <c r="S120" s="15">
        <f>Calculations!R93</f>
        <v>0</v>
      </c>
      <c r="T120" s="38" t="s">
        <v>659</v>
      </c>
      <c r="U120" s="14" t="s">
        <v>655</v>
      </c>
      <c r="V120" s="14" t="s">
        <v>45</v>
      </c>
    </row>
    <row r="121" spans="2:22" x14ac:dyDescent="0.2">
      <c r="B121" s="14" t="str">
        <f>Calculations!A94</f>
        <v>SFRA95</v>
      </c>
      <c r="C121" s="34" t="str">
        <f>Calculations!B94</f>
        <v>Land Adjacent Swiss Clough</v>
      </c>
      <c r="D121" s="14" t="str">
        <f>Calculations!C94</f>
        <v>Residential</v>
      </c>
      <c r="E121" s="15">
        <f>Calculations!D94</f>
        <v>1.8057620774400001</v>
      </c>
      <c r="F121" s="15">
        <f>Calculations!H94</f>
        <v>1.8057620774400001</v>
      </c>
      <c r="G121" s="15">
        <f>Calculations!L94</f>
        <v>100</v>
      </c>
      <c r="H121" s="15">
        <f>Calculations!G94</f>
        <v>0</v>
      </c>
      <c r="I121" s="15">
        <f>Calculations!K94</f>
        <v>0</v>
      </c>
      <c r="J121" s="15">
        <f>Calculations!F94</f>
        <v>0</v>
      </c>
      <c r="K121" s="15">
        <f>Calculations!J94</f>
        <v>0</v>
      </c>
      <c r="L121" s="15">
        <f>Calculations!E94</f>
        <v>0</v>
      </c>
      <c r="M121" s="15">
        <f>Calculations!I94</f>
        <v>0</v>
      </c>
      <c r="N121" s="15">
        <f>Calculations!M94</f>
        <v>2.9265067313E-2</v>
      </c>
      <c r="O121" s="15">
        <f>Calculations!P94</f>
        <v>1.6206491252983128</v>
      </c>
      <c r="P121" s="15">
        <f>Calculations!N94</f>
        <v>6.6489111262300005E-2</v>
      </c>
      <c r="Q121" s="15">
        <f>Calculations!Q94</f>
        <v>3.6820526963641056</v>
      </c>
      <c r="R121" s="15">
        <f>Calculations!O94</f>
        <v>0.31731801156900002</v>
      </c>
      <c r="S121" s="15">
        <f>Calculations!R94</f>
        <v>17.572526056082467</v>
      </c>
      <c r="T121" s="38" t="s">
        <v>659</v>
      </c>
      <c r="U121" s="14" t="s">
        <v>655</v>
      </c>
      <c r="V121" s="14" t="s">
        <v>45</v>
      </c>
    </row>
    <row r="122" spans="2:22" x14ac:dyDescent="0.2">
      <c r="B122" s="14" t="str">
        <f>Calculations!A95</f>
        <v>SFRA96</v>
      </c>
      <c r="C122" s="34" t="str">
        <f>Calculations!B95</f>
        <v>Land At Hey Head</v>
      </c>
      <c r="D122" s="14" t="str">
        <f>Calculations!C95</f>
        <v>Residential</v>
      </c>
      <c r="E122" s="15">
        <f>Calculations!D95</f>
        <v>0.76044562570300001</v>
      </c>
      <c r="F122" s="15">
        <f>Calculations!H95</f>
        <v>0.76044562570300001</v>
      </c>
      <c r="G122" s="15">
        <f>Calculations!L95</f>
        <v>100</v>
      </c>
      <c r="H122" s="15">
        <f>Calculations!G95</f>
        <v>0</v>
      </c>
      <c r="I122" s="15">
        <f>Calculations!K95</f>
        <v>0</v>
      </c>
      <c r="J122" s="15">
        <f>Calculations!F95</f>
        <v>0</v>
      </c>
      <c r="K122" s="15">
        <f>Calculations!J95</f>
        <v>0</v>
      </c>
      <c r="L122" s="15">
        <f>Calculations!E95</f>
        <v>0</v>
      </c>
      <c r="M122" s="15">
        <f>Calculations!I95</f>
        <v>0</v>
      </c>
      <c r="N122" s="15">
        <f>Calculations!M95</f>
        <v>3.8713772634500002E-2</v>
      </c>
      <c r="O122" s="15">
        <f>Calculations!P95</f>
        <v>5.0909323856930273</v>
      </c>
      <c r="P122" s="15">
        <f>Calculations!N95</f>
        <v>2.4959292112899999E-2</v>
      </c>
      <c r="Q122" s="15">
        <f>Calculations!Q95</f>
        <v>3.2821928707691863</v>
      </c>
      <c r="R122" s="15">
        <f>Calculations!O95</f>
        <v>4.1761027903E-2</v>
      </c>
      <c r="S122" s="15">
        <f>Calculations!R95</f>
        <v>5.4916520644580853</v>
      </c>
      <c r="T122" s="38" t="s">
        <v>659</v>
      </c>
      <c r="U122" s="14" t="s">
        <v>655</v>
      </c>
      <c r="V122" s="14" t="s">
        <v>45</v>
      </c>
    </row>
    <row r="123" spans="2:22" x14ac:dyDescent="0.2">
      <c r="B123" s="14" t="str">
        <f>Calculations!A96</f>
        <v>SFRA97</v>
      </c>
      <c r="C123" s="34" t="str">
        <f>Calculations!B96</f>
        <v>Land Off Rock Bridge Fold</v>
      </c>
      <c r="D123" s="14" t="str">
        <f>Calculations!C96</f>
        <v>Residential</v>
      </c>
      <c r="E123" s="15">
        <f>Calculations!D96</f>
        <v>0.41039708313899997</v>
      </c>
      <c r="F123" s="15">
        <f>Calculations!H96</f>
        <v>0.27199905018299997</v>
      </c>
      <c r="G123" s="15">
        <f>Calculations!L96</f>
        <v>66.277042736893648</v>
      </c>
      <c r="H123" s="15">
        <f>Calculations!G96</f>
        <v>0</v>
      </c>
      <c r="I123" s="15">
        <f>Calculations!K96</f>
        <v>0</v>
      </c>
      <c r="J123" s="15">
        <f>Calculations!F96</f>
        <v>0.13839803295600001</v>
      </c>
      <c r="K123" s="15">
        <f>Calculations!J96</f>
        <v>33.722957263106352</v>
      </c>
      <c r="L123" s="15">
        <f>Calculations!E96</f>
        <v>0</v>
      </c>
      <c r="M123" s="15">
        <f>Calculations!I96</f>
        <v>0</v>
      </c>
      <c r="N123" s="15">
        <f>Calculations!M96</f>
        <v>0.105948923525</v>
      </c>
      <c r="O123" s="15">
        <f>Calculations!P96</f>
        <v>25.816197989183927</v>
      </c>
      <c r="P123" s="15">
        <f>Calculations!N96</f>
        <v>2.7461127561200002E-2</v>
      </c>
      <c r="Q123" s="15">
        <f>Calculations!Q96</f>
        <v>6.6913554431621085</v>
      </c>
      <c r="R123" s="15">
        <f>Calculations!O96</f>
        <v>8.2543483084100006E-2</v>
      </c>
      <c r="S123" s="15">
        <f>Calculations!R96</f>
        <v>20.113077425587559</v>
      </c>
      <c r="T123" s="39" t="s">
        <v>658</v>
      </c>
      <c r="U123" s="39" t="s">
        <v>41</v>
      </c>
      <c r="V123" s="39" t="s">
        <v>42</v>
      </c>
    </row>
    <row r="124" spans="2:22" ht="25.5" x14ac:dyDescent="0.2">
      <c r="B124" s="14" t="str">
        <f>Calculations!A97</f>
        <v>SFRA98</v>
      </c>
      <c r="C124" s="34" t="str">
        <f>Calculations!B97</f>
        <v>Land Off Cherry Tree Lane/Lower Clowes Road</v>
      </c>
      <c r="D124" s="14" t="str">
        <f>Calculations!C97</f>
        <v>Residential</v>
      </c>
      <c r="E124" s="15">
        <f>Calculations!D97</f>
        <v>2.9109180478500001</v>
      </c>
      <c r="F124" s="15">
        <f>Calculations!H97</f>
        <v>2.9109180478500001</v>
      </c>
      <c r="G124" s="15">
        <f>Calculations!L97</f>
        <v>100</v>
      </c>
      <c r="H124" s="15">
        <f>Calculations!G97</f>
        <v>0</v>
      </c>
      <c r="I124" s="15">
        <f>Calculations!K97</f>
        <v>0</v>
      </c>
      <c r="J124" s="15">
        <f>Calculations!F97</f>
        <v>0</v>
      </c>
      <c r="K124" s="15">
        <f>Calculations!J97</f>
        <v>0</v>
      </c>
      <c r="L124" s="15">
        <f>Calculations!E97</f>
        <v>0</v>
      </c>
      <c r="M124" s="15">
        <f>Calculations!I97</f>
        <v>0</v>
      </c>
      <c r="N124" s="15">
        <f>Calculations!M97</f>
        <v>9.4959388687199994E-3</v>
      </c>
      <c r="O124" s="15">
        <f>Calculations!P97</f>
        <v>0.32621800794885608</v>
      </c>
      <c r="P124" s="15">
        <f>Calculations!N97</f>
        <v>1.6000000000000001E-3</v>
      </c>
      <c r="Q124" s="15">
        <f>Calculations!Q97</f>
        <v>5.4965477340791435E-2</v>
      </c>
      <c r="R124" s="15">
        <f>Calculations!O97</f>
        <v>1.27476562016E-2</v>
      </c>
      <c r="S124" s="15">
        <f>Calculations!R97</f>
        <v>0.43792563006077762</v>
      </c>
      <c r="T124" s="38" t="s">
        <v>659</v>
      </c>
      <c r="U124" s="14" t="s">
        <v>655</v>
      </c>
      <c r="V124" s="14" t="s">
        <v>45</v>
      </c>
    </row>
    <row r="125" spans="2:22" x14ac:dyDescent="0.2">
      <c r="B125" s="14" t="str">
        <f>Calculations!A98</f>
        <v>SFRA99</v>
      </c>
      <c r="C125" s="34" t="str">
        <f>Calculations!B98</f>
        <v>Land To Rear Hardman Avenue</v>
      </c>
      <c r="D125" s="14" t="str">
        <f>Calculations!C98</f>
        <v>Residential</v>
      </c>
      <c r="E125" s="15">
        <f>Calculations!D98</f>
        <v>5.19981319594</v>
      </c>
      <c r="F125" s="15">
        <f>Calculations!H98</f>
        <v>5.19981319594</v>
      </c>
      <c r="G125" s="15">
        <f>Calculations!L98</f>
        <v>100</v>
      </c>
      <c r="H125" s="15">
        <f>Calculations!G98</f>
        <v>0</v>
      </c>
      <c r="I125" s="15">
        <f>Calculations!K98</f>
        <v>0</v>
      </c>
      <c r="J125" s="15">
        <f>Calculations!F98</f>
        <v>0</v>
      </c>
      <c r="K125" s="15">
        <f>Calculations!J98</f>
        <v>0</v>
      </c>
      <c r="L125" s="15">
        <f>Calculations!E98</f>
        <v>0</v>
      </c>
      <c r="M125" s="15">
        <f>Calculations!I98</f>
        <v>0</v>
      </c>
      <c r="N125" s="15">
        <f>Calculations!M98</f>
        <v>0</v>
      </c>
      <c r="O125" s="15">
        <f>Calculations!P98</f>
        <v>0</v>
      </c>
      <c r="P125" s="15">
        <f>Calculations!N98</f>
        <v>0</v>
      </c>
      <c r="Q125" s="15">
        <f>Calculations!Q98</f>
        <v>0</v>
      </c>
      <c r="R125" s="15">
        <f>Calculations!O98</f>
        <v>0</v>
      </c>
      <c r="S125" s="15">
        <f>Calculations!R98</f>
        <v>0</v>
      </c>
      <c r="T125" s="38" t="s">
        <v>659</v>
      </c>
      <c r="U125" s="14" t="s">
        <v>655</v>
      </c>
      <c r="V125" s="14" t="s">
        <v>45</v>
      </c>
    </row>
    <row r="126" spans="2:22" x14ac:dyDescent="0.2">
      <c r="B126" s="14" t="str">
        <f>Calculations!A99</f>
        <v>SFRA100</v>
      </c>
      <c r="C126" s="34" t="str">
        <f>Calculations!B99</f>
        <v>Land Off Fallbarn Crescent</v>
      </c>
      <c r="D126" s="14" t="str">
        <f>Calculations!C99</f>
        <v>Residential</v>
      </c>
      <c r="E126" s="15">
        <f>Calculations!D99</f>
        <v>3.4436173136399999</v>
      </c>
      <c r="F126" s="15">
        <f>Calculations!H99</f>
        <v>3.3870787275785998</v>
      </c>
      <c r="G126" s="15">
        <f>Calculations!L99</f>
        <v>98.358162916725576</v>
      </c>
      <c r="H126" s="15">
        <f>Calculations!G99</f>
        <v>5.6538586061399998E-2</v>
      </c>
      <c r="I126" s="15">
        <f>Calculations!K99</f>
        <v>1.6418370832744227</v>
      </c>
      <c r="J126" s="15">
        <f>Calculations!F99</f>
        <v>0</v>
      </c>
      <c r="K126" s="15">
        <f>Calculations!J99</f>
        <v>0</v>
      </c>
      <c r="L126" s="15">
        <f>Calculations!E99</f>
        <v>0</v>
      </c>
      <c r="M126" s="15">
        <f>Calculations!I99</f>
        <v>0</v>
      </c>
      <c r="N126" s="15">
        <f>Calculations!M99</f>
        <v>1.1599999999999999E-2</v>
      </c>
      <c r="O126" s="15">
        <f>Calculations!P99</f>
        <v>0.33685508415969934</v>
      </c>
      <c r="P126" s="15">
        <f>Calculations!N99</f>
        <v>3.9278667780199998E-2</v>
      </c>
      <c r="Q126" s="15">
        <f>Calculations!Q99</f>
        <v>1.1406223224810468</v>
      </c>
      <c r="R126" s="15">
        <f>Calculations!O99</f>
        <v>0.17523428210799999</v>
      </c>
      <c r="S126" s="15">
        <f>Calculations!R99</f>
        <v>5.0886688661340376</v>
      </c>
      <c r="T126" s="38" t="s">
        <v>659</v>
      </c>
      <c r="U126" s="14" t="s">
        <v>655</v>
      </c>
      <c r="V126" s="14" t="s">
        <v>45</v>
      </c>
    </row>
    <row r="127" spans="2:22" x14ac:dyDescent="0.2">
      <c r="B127" s="14" t="str">
        <f>Calculations!A100</f>
        <v>SFRA101</v>
      </c>
      <c r="C127" s="34" t="str">
        <f>Calculations!B100</f>
        <v>Land Off Bocholt Way</v>
      </c>
      <c r="D127" s="14" t="str">
        <f>Calculations!C100</f>
        <v>Residential</v>
      </c>
      <c r="E127" s="15">
        <f>Calculations!D100</f>
        <v>1.62627711878</v>
      </c>
      <c r="F127" s="15">
        <f>Calculations!H100</f>
        <v>1.6223575486379631</v>
      </c>
      <c r="G127" s="15">
        <f>Calculations!L100</f>
        <v>99.758985101814787</v>
      </c>
      <c r="H127" s="15">
        <f>Calculations!G100</f>
        <v>2.6488089217699997E-4</v>
      </c>
      <c r="I127" s="15">
        <f>Calculations!K100</f>
        <v>1.6287561887097582E-2</v>
      </c>
      <c r="J127" s="15">
        <f>Calculations!F100</f>
        <v>3.6546892498599999E-3</v>
      </c>
      <c r="K127" s="15">
        <f>Calculations!J100</f>
        <v>0.22472733629811339</v>
      </c>
      <c r="L127" s="15">
        <f>Calculations!E100</f>
        <v>0</v>
      </c>
      <c r="M127" s="15">
        <f>Calculations!I100</f>
        <v>0</v>
      </c>
      <c r="N127" s="15">
        <f>Calculations!M100</f>
        <v>2.1865572704900002E-3</v>
      </c>
      <c r="O127" s="15">
        <f>Calculations!P100</f>
        <v>0.13445170231075446</v>
      </c>
      <c r="P127" s="15">
        <f>Calculations!N100</f>
        <v>2.9902390098300001E-3</v>
      </c>
      <c r="Q127" s="15">
        <f>Calculations!Q100</f>
        <v>0.18387020116677386</v>
      </c>
      <c r="R127" s="15">
        <f>Calculations!O100</f>
        <v>3.90931589829E-2</v>
      </c>
      <c r="S127" s="15">
        <f>Calculations!R100</f>
        <v>2.4038436335024436</v>
      </c>
      <c r="T127" s="38" t="s">
        <v>659</v>
      </c>
      <c r="U127" s="14" t="s">
        <v>43</v>
      </c>
      <c r="V127" s="14" t="s">
        <v>44</v>
      </c>
    </row>
    <row r="128" spans="2:22" x14ac:dyDescent="0.2">
      <c r="B128" s="14" t="str">
        <f>Calculations!A101</f>
        <v>SFRA102</v>
      </c>
      <c r="C128" s="34" t="str">
        <f>Calculations!B101</f>
        <v>Land To Rear Of Lyndale Scout Hut</v>
      </c>
      <c r="D128" s="14" t="str">
        <f>Calculations!C101</f>
        <v>Residential</v>
      </c>
      <c r="E128" s="15">
        <f>Calculations!D101</f>
        <v>0.49274293465699998</v>
      </c>
      <c r="F128" s="15">
        <f>Calculations!H101</f>
        <v>0.49274293465699998</v>
      </c>
      <c r="G128" s="15">
        <f>Calculations!L101</f>
        <v>100</v>
      </c>
      <c r="H128" s="15">
        <f>Calculations!G101</f>
        <v>0</v>
      </c>
      <c r="I128" s="15">
        <f>Calculations!K101</f>
        <v>0</v>
      </c>
      <c r="J128" s="15">
        <f>Calculations!F101</f>
        <v>0</v>
      </c>
      <c r="K128" s="15">
        <f>Calculations!J101</f>
        <v>0</v>
      </c>
      <c r="L128" s="15">
        <f>Calculations!E101</f>
        <v>0</v>
      </c>
      <c r="M128" s="15">
        <f>Calculations!I101</f>
        <v>0</v>
      </c>
      <c r="N128" s="15">
        <f>Calculations!M101</f>
        <v>0</v>
      </c>
      <c r="O128" s="15">
        <f>Calculations!P101</f>
        <v>0</v>
      </c>
      <c r="P128" s="15">
        <f>Calculations!N101</f>
        <v>0</v>
      </c>
      <c r="Q128" s="15">
        <f>Calculations!Q101</f>
        <v>0</v>
      </c>
      <c r="R128" s="15">
        <f>Calculations!O101</f>
        <v>0</v>
      </c>
      <c r="S128" s="15">
        <f>Calculations!R101</f>
        <v>0</v>
      </c>
      <c r="T128" s="38" t="s">
        <v>659</v>
      </c>
      <c r="U128" s="14" t="s">
        <v>656</v>
      </c>
      <c r="V128" s="14" t="s">
        <v>46</v>
      </c>
    </row>
    <row r="129" spans="2:22" x14ac:dyDescent="0.2">
      <c r="B129" s="14" t="str">
        <f>Calculations!A102</f>
        <v>SFRA103</v>
      </c>
      <c r="C129" s="34" t="str">
        <f>Calculations!B102</f>
        <v>Oak Mount Garden</v>
      </c>
      <c r="D129" s="14" t="str">
        <f>Calculations!C102</f>
        <v>Residential</v>
      </c>
      <c r="E129" s="15">
        <f>Calculations!D102</f>
        <v>0.28662634410499999</v>
      </c>
      <c r="F129" s="15">
        <f>Calculations!H102</f>
        <v>0.28662634410499999</v>
      </c>
      <c r="G129" s="15">
        <f>Calculations!L102</f>
        <v>100</v>
      </c>
      <c r="H129" s="15">
        <f>Calculations!G102</f>
        <v>0</v>
      </c>
      <c r="I129" s="15">
        <f>Calculations!K102</f>
        <v>0</v>
      </c>
      <c r="J129" s="15">
        <f>Calculations!F102</f>
        <v>0</v>
      </c>
      <c r="K129" s="15">
        <f>Calculations!J102</f>
        <v>0</v>
      </c>
      <c r="L129" s="15">
        <f>Calculations!E102</f>
        <v>0</v>
      </c>
      <c r="M129" s="15">
        <f>Calculations!I102</f>
        <v>0</v>
      </c>
      <c r="N129" s="15">
        <f>Calculations!M102</f>
        <v>0</v>
      </c>
      <c r="O129" s="15">
        <f>Calculations!P102</f>
        <v>0</v>
      </c>
      <c r="P129" s="15">
        <f>Calculations!N102</f>
        <v>0</v>
      </c>
      <c r="Q129" s="15">
        <f>Calculations!Q102</f>
        <v>0</v>
      </c>
      <c r="R129" s="15">
        <f>Calculations!O102</f>
        <v>1.78122294402E-2</v>
      </c>
      <c r="S129" s="15">
        <f>Calculations!R102</f>
        <v>6.2144425334730702</v>
      </c>
      <c r="T129" s="38" t="s">
        <v>659</v>
      </c>
      <c r="U129" s="14" t="s">
        <v>655</v>
      </c>
      <c r="V129" s="14" t="s">
        <v>45</v>
      </c>
    </row>
    <row r="130" spans="2:22" x14ac:dyDescent="0.2">
      <c r="B130" s="14" t="str">
        <f>Calculations!A103</f>
        <v>SFRA104</v>
      </c>
      <c r="C130" s="34" t="str">
        <f>Calculations!B103</f>
        <v>Hall Carr Road</v>
      </c>
      <c r="D130" s="14" t="str">
        <f>Calculations!C103</f>
        <v>Residential</v>
      </c>
      <c r="E130" s="15">
        <f>Calculations!D103</f>
        <v>0.35671631627099998</v>
      </c>
      <c r="F130" s="15">
        <f>Calculations!H103</f>
        <v>0.35671631627099998</v>
      </c>
      <c r="G130" s="15">
        <f>Calculations!L103</f>
        <v>100</v>
      </c>
      <c r="H130" s="15">
        <f>Calculations!G103</f>
        <v>0</v>
      </c>
      <c r="I130" s="15">
        <f>Calculations!K103</f>
        <v>0</v>
      </c>
      <c r="J130" s="15">
        <f>Calculations!F103</f>
        <v>0</v>
      </c>
      <c r="K130" s="15">
        <f>Calculations!J103</f>
        <v>0</v>
      </c>
      <c r="L130" s="15">
        <f>Calculations!E103</f>
        <v>0</v>
      </c>
      <c r="M130" s="15">
        <f>Calculations!I103</f>
        <v>0</v>
      </c>
      <c r="N130" s="15">
        <f>Calculations!M103</f>
        <v>2.9513101103799998E-3</v>
      </c>
      <c r="O130" s="15">
        <f>Calculations!P103</f>
        <v>0.82735495287461647</v>
      </c>
      <c r="P130" s="15">
        <f>Calculations!N103</f>
        <v>5.7970706897200004E-3</v>
      </c>
      <c r="Q130" s="15">
        <f>Calculations!Q103</f>
        <v>1.6251206982402016</v>
      </c>
      <c r="R130" s="15">
        <f>Calculations!O103</f>
        <v>2.1301082002899999E-2</v>
      </c>
      <c r="S130" s="15">
        <f>Calculations!R103</f>
        <v>5.9714347315465695</v>
      </c>
      <c r="T130" s="38" t="s">
        <v>659</v>
      </c>
      <c r="U130" s="14" t="s">
        <v>655</v>
      </c>
      <c r="V130" s="14" t="s">
        <v>45</v>
      </c>
    </row>
    <row r="131" spans="2:22" x14ac:dyDescent="0.2">
      <c r="B131" s="14" t="str">
        <f>Calculations!A104</f>
        <v>SFRA105</v>
      </c>
      <c r="C131" s="34" t="str">
        <f>Calculations!B104</f>
        <v>Rossendale Motor Sales, Bury Road</v>
      </c>
      <c r="D131" s="14" t="str">
        <f>Calculations!C104</f>
        <v>Employment</v>
      </c>
      <c r="E131" s="15">
        <f>Calculations!D104</f>
        <v>0.29122912264299999</v>
      </c>
      <c r="F131" s="15">
        <f>Calculations!H104</f>
        <v>0.29122912264299999</v>
      </c>
      <c r="G131" s="15">
        <f>Calculations!L104</f>
        <v>100</v>
      </c>
      <c r="H131" s="15">
        <f>Calculations!G104</f>
        <v>0</v>
      </c>
      <c r="I131" s="15">
        <f>Calculations!K104</f>
        <v>0</v>
      </c>
      <c r="J131" s="15">
        <f>Calculations!F104</f>
        <v>0</v>
      </c>
      <c r="K131" s="15">
        <f>Calculations!J104</f>
        <v>0</v>
      </c>
      <c r="L131" s="15">
        <f>Calculations!E104</f>
        <v>0</v>
      </c>
      <c r="M131" s="15">
        <f>Calculations!I104</f>
        <v>0</v>
      </c>
      <c r="N131" s="15">
        <f>Calculations!M104</f>
        <v>0</v>
      </c>
      <c r="O131" s="15">
        <f>Calculations!P104</f>
        <v>0</v>
      </c>
      <c r="P131" s="15">
        <f>Calculations!N104</f>
        <v>0</v>
      </c>
      <c r="Q131" s="15">
        <f>Calculations!Q104</f>
        <v>0</v>
      </c>
      <c r="R131" s="15">
        <f>Calculations!O104</f>
        <v>0</v>
      </c>
      <c r="S131" s="15">
        <f>Calculations!R104</f>
        <v>0</v>
      </c>
      <c r="T131" s="38" t="s">
        <v>659</v>
      </c>
      <c r="U131" s="14" t="s">
        <v>656</v>
      </c>
      <c r="V131" s="14" t="s">
        <v>46</v>
      </c>
    </row>
    <row r="132" spans="2:22" x14ac:dyDescent="0.2">
      <c r="B132" s="14" t="str">
        <f>Calculations!A105</f>
        <v>SFRA106</v>
      </c>
      <c r="C132" s="34" t="str">
        <f>Calculations!B105</f>
        <v>North Of Staghills Road</v>
      </c>
      <c r="D132" s="14" t="str">
        <f>Calculations!C105</f>
        <v>Residential</v>
      </c>
      <c r="E132" s="15">
        <f>Calculations!D105</f>
        <v>0.389191534841</v>
      </c>
      <c r="F132" s="15">
        <f>Calculations!H105</f>
        <v>0.389191534841</v>
      </c>
      <c r="G132" s="15">
        <f>Calculations!L105</f>
        <v>100</v>
      </c>
      <c r="H132" s="15">
        <f>Calculations!G105</f>
        <v>0</v>
      </c>
      <c r="I132" s="15">
        <f>Calculations!K105</f>
        <v>0</v>
      </c>
      <c r="J132" s="15">
        <f>Calculations!F105</f>
        <v>0</v>
      </c>
      <c r="K132" s="15">
        <f>Calculations!J105</f>
        <v>0</v>
      </c>
      <c r="L132" s="15">
        <f>Calculations!E105</f>
        <v>0</v>
      </c>
      <c r="M132" s="15">
        <f>Calculations!I105</f>
        <v>0</v>
      </c>
      <c r="N132" s="15">
        <f>Calculations!M105</f>
        <v>6.4949170160100002E-6</v>
      </c>
      <c r="O132" s="15">
        <f>Calculations!P105</f>
        <v>1.6688227863597878E-3</v>
      </c>
      <c r="P132" s="15">
        <f>Calculations!N105</f>
        <v>0</v>
      </c>
      <c r="Q132" s="15">
        <f>Calculations!Q105</f>
        <v>0</v>
      </c>
      <c r="R132" s="15">
        <f>Calculations!O105</f>
        <v>3.1400056369300003E-2</v>
      </c>
      <c r="S132" s="15">
        <f>Calculations!R105</f>
        <v>8.0680214131913637</v>
      </c>
      <c r="T132" s="38" t="s">
        <v>659</v>
      </c>
      <c r="U132" s="14" t="s">
        <v>655</v>
      </c>
      <c r="V132" s="14" t="s">
        <v>45</v>
      </c>
    </row>
    <row r="133" spans="2:22" ht="25.5" x14ac:dyDescent="0.2">
      <c r="B133" s="14" t="str">
        <f>Calculations!A106</f>
        <v>SFRA107</v>
      </c>
      <c r="C133" s="34" t="str">
        <f>Calculations!B106</f>
        <v>Balladen County Primary School, Lindea lea</v>
      </c>
      <c r="D133" s="14" t="str">
        <f>Calculations!C106</f>
        <v>Residential</v>
      </c>
      <c r="E133" s="15">
        <f>Calculations!D106</f>
        <v>0.425778964195</v>
      </c>
      <c r="F133" s="15">
        <f>Calculations!H106</f>
        <v>0.425778964195</v>
      </c>
      <c r="G133" s="15">
        <f>Calculations!L106</f>
        <v>100</v>
      </c>
      <c r="H133" s="15">
        <f>Calculations!G106</f>
        <v>0</v>
      </c>
      <c r="I133" s="15">
        <f>Calculations!K106</f>
        <v>0</v>
      </c>
      <c r="J133" s="15">
        <f>Calculations!F106</f>
        <v>0</v>
      </c>
      <c r="K133" s="15">
        <f>Calculations!J106</f>
        <v>0</v>
      </c>
      <c r="L133" s="15">
        <f>Calculations!E106</f>
        <v>0</v>
      </c>
      <c r="M133" s="15">
        <f>Calculations!I106</f>
        <v>0</v>
      </c>
      <c r="N133" s="15">
        <f>Calculations!M106</f>
        <v>0</v>
      </c>
      <c r="O133" s="15">
        <f>Calculations!P106</f>
        <v>0</v>
      </c>
      <c r="P133" s="15">
        <f>Calculations!N106</f>
        <v>0</v>
      </c>
      <c r="Q133" s="15">
        <f>Calculations!Q106</f>
        <v>0</v>
      </c>
      <c r="R133" s="15">
        <f>Calculations!O106</f>
        <v>0</v>
      </c>
      <c r="S133" s="15">
        <f>Calculations!R106</f>
        <v>0</v>
      </c>
      <c r="T133" s="38" t="s">
        <v>659</v>
      </c>
      <c r="U133" s="14" t="s">
        <v>656</v>
      </c>
      <c r="V133" s="14" t="s">
        <v>46</v>
      </c>
    </row>
    <row r="134" spans="2:22" x14ac:dyDescent="0.2">
      <c r="B134" s="14" t="str">
        <f>Calculations!A107</f>
        <v>SFRA108</v>
      </c>
      <c r="C134" s="34" t="str">
        <f>Calculations!B107</f>
        <v>Lomas Lane, Balladen</v>
      </c>
      <c r="D134" s="14" t="str">
        <f>Calculations!C107</f>
        <v>Residential</v>
      </c>
      <c r="E134" s="15">
        <f>Calculations!D107</f>
        <v>1.85577742712</v>
      </c>
      <c r="F134" s="15">
        <f>Calculations!H107</f>
        <v>1.85577742712</v>
      </c>
      <c r="G134" s="15">
        <f>Calculations!L107</f>
        <v>100</v>
      </c>
      <c r="H134" s="15">
        <f>Calculations!G107</f>
        <v>0</v>
      </c>
      <c r="I134" s="15">
        <f>Calculations!K107</f>
        <v>0</v>
      </c>
      <c r="J134" s="15">
        <f>Calculations!F107</f>
        <v>0</v>
      </c>
      <c r="K134" s="15">
        <f>Calculations!J107</f>
        <v>0</v>
      </c>
      <c r="L134" s="15">
        <f>Calculations!E107</f>
        <v>0</v>
      </c>
      <c r="M134" s="15">
        <f>Calculations!I107</f>
        <v>0</v>
      </c>
      <c r="N134" s="15">
        <f>Calculations!M107</f>
        <v>4.8305219053899999E-2</v>
      </c>
      <c r="O134" s="15">
        <f>Calculations!P107</f>
        <v>2.6029640380347425</v>
      </c>
      <c r="P134" s="15">
        <f>Calculations!N107</f>
        <v>3.1794725735899997E-2</v>
      </c>
      <c r="Q134" s="15">
        <f>Calculations!Q107</f>
        <v>1.7132833534484013</v>
      </c>
      <c r="R134" s="15">
        <f>Calculations!O107</f>
        <v>8.3191824068700002E-2</v>
      </c>
      <c r="S134" s="15">
        <f>Calculations!R107</f>
        <v>4.482855694489519</v>
      </c>
      <c r="T134" s="38" t="s">
        <v>659</v>
      </c>
      <c r="U134" s="14" t="s">
        <v>655</v>
      </c>
      <c r="V134" s="14" t="s">
        <v>45</v>
      </c>
    </row>
    <row r="135" spans="2:22" x14ac:dyDescent="0.2">
      <c r="B135" s="14" t="str">
        <f>Calculations!A108</f>
        <v>SFRA109</v>
      </c>
      <c r="C135" s="34" t="str">
        <f>Calculations!B108</f>
        <v>Melia Close, Rawtenstall</v>
      </c>
      <c r="D135" s="14" t="str">
        <f>Calculations!C108</f>
        <v>Residential</v>
      </c>
      <c r="E135" s="15">
        <f>Calculations!D108</f>
        <v>0.29196103478899998</v>
      </c>
      <c r="F135" s="15">
        <f>Calculations!H108</f>
        <v>0.29196103478899998</v>
      </c>
      <c r="G135" s="15">
        <f>Calculations!L108</f>
        <v>100</v>
      </c>
      <c r="H135" s="15">
        <f>Calculations!G108</f>
        <v>0</v>
      </c>
      <c r="I135" s="15">
        <f>Calculations!K108</f>
        <v>0</v>
      </c>
      <c r="J135" s="15">
        <f>Calculations!F108</f>
        <v>0</v>
      </c>
      <c r="K135" s="15">
        <f>Calculations!J108</f>
        <v>0</v>
      </c>
      <c r="L135" s="15">
        <f>Calculations!E108</f>
        <v>0</v>
      </c>
      <c r="M135" s="15">
        <f>Calculations!I108</f>
        <v>0</v>
      </c>
      <c r="N135" s="15">
        <f>Calculations!M108</f>
        <v>0</v>
      </c>
      <c r="O135" s="15">
        <f>Calculations!P108</f>
        <v>0</v>
      </c>
      <c r="P135" s="15">
        <f>Calculations!N108</f>
        <v>0</v>
      </c>
      <c r="Q135" s="15">
        <f>Calculations!Q108</f>
        <v>0</v>
      </c>
      <c r="R135" s="15">
        <f>Calculations!O108</f>
        <v>6.7968789682E-2</v>
      </c>
      <c r="S135" s="15">
        <f>Calculations!R108</f>
        <v>23.280089321207193</v>
      </c>
      <c r="T135" s="38" t="s">
        <v>658</v>
      </c>
      <c r="U135" s="14" t="s">
        <v>47</v>
      </c>
      <c r="V135" s="14" t="s">
        <v>44</v>
      </c>
    </row>
    <row r="136" spans="2:22" x14ac:dyDescent="0.2">
      <c r="B136" s="14" t="str">
        <f>Calculations!A109</f>
        <v>SFRA110</v>
      </c>
      <c r="C136" s="34" t="str">
        <f>Calculations!B109</f>
        <v>Hazel Street, Rising Bridge</v>
      </c>
      <c r="D136" s="14" t="str">
        <f>Calculations!C109</f>
        <v>Residential</v>
      </c>
      <c r="E136" s="15">
        <f>Calculations!D109</f>
        <v>0.77634916953800004</v>
      </c>
      <c r="F136" s="15">
        <f>Calculations!H109</f>
        <v>0.77634916953800004</v>
      </c>
      <c r="G136" s="15">
        <f>Calculations!L109</f>
        <v>100</v>
      </c>
      <c r="H136" s="15">
        <f>Calculations!G109</f>
        <v>0</v>
      </c>
      <c r="I136" s="15">
        <f>Calculations!K109</f>
        <v>0</v>
      </c>
      <c r="J136" s="15">
        <f>Calculations!F109</f>
        <v>0</v>
      </c>
      <c r="K136" s="15">
        <f>Calculations!J109</f>
        <v>0</v>
      </c>
      <c r="L136" s="15">
        <f>Calculations!E109</f>
        <v>0</v>
      </c>
      <c r="M136" s="15">
        <f>Calculations!I109</f>
        <v>0</v>
      </c>
      <c r="N136" s="15">
        <f>Calculations!M109</f>
        <v>0</v>
      </c>
      <c r="O136" s="15">
        <f>Calculations!P109</f>
        <v>0</v>
      </c>
      <c r="P136" s="15">
        <f>Calculations!N109</f>
        <v>0</v>
      </c>
      <c r="Q136" s="15">
        <f>Calculations!Q109</f>
        <v>0</v>
      </c>
      <c r="R136" s="15">
        <f>Calculations!O109</f>
        <v>9.5295506026900004E-5</v>
      </c>
      <c r="S136" s="15">
        <f>Calculations!R109</f>
        <v>1.2274825525170549E-2</v>
      </c>
      <c r="T136" s="38" t="s">
        <v>659</v>
      </c>
      <c r="U136" s="14" t="s">
        <v>655</v>
      </c>
      <c r="V136" s="14" t="s">
        <v>45</v>
      </c>
    </row>
    <row r="137" spans="2:22" x14ac:dyDescent="0.2">
      <c r="B137" s="14" t="str">
        <f>Calculations!A110</f>
        <v>SFRA111</v>
      </c>
      <c r="C137" s="34" t="str">
        <f>Calculations!B110</f>
        <v>Land At Moss Farm</v>
      </c>
      <c r="D137" s="14" t="str">
        <f>Calculations!C110</f>
        <v>Residential</v>
      </c>
      <c r="E137" s="15">
        <f>Calculations!D110</f>
        <v>4.5540798476999997</v>
      </c>
      <c r="F137" s="15">
        <f>Calculations!H110</f>
        <v>4.5540798476999997</v>
      </c>
      <c r="G137" s="15">
        <f>Calculations!L110</f>
        <v>100</v>
      </c>
      <c r="H137" s="15">
        <f>Calculations!G110</f>
        <v>0</v>
      </c>
      <c r="I137" s="15">
        <f>Calculations!K110</f>
        <v>0</v>
      </c>
      <c r="J137" s="15">
        <f>Calculations!F110</f>
        <v>0</v>
      </c>
      <c r="K137" s="15">
        <f>Calculations!J110</f>
        <v>0</v>
      </c>
      <c r="L137" s="15">
        <f>Calculations!E110</f>
        <v>0</v>
      </c>
      <c r="M137" s="15">
        <f>Calculations!I110</f>
        <v>0</v>
      </c>
      <c r="N137" s="15">
        <f>Calculations!M110</f>
        <v>1.44E-2</v>
      </c>
      <c r="O137" s="15">
        <f>Calculations!P110</f>
        <v>0.31619998949453204</v>
      </c>
      <c r="P137" s="15">
        <f>Calculations!N110</f>
        <v>1.1599999999999999E-2</v>
      </c>
      <c r="Q137" s="15">
        <f>Calculations!Q110</f>
        <v>0.25471665820392858</v>
      </c>
      <c r="R137" s="15">
        <f>Calculations!O110</f>
        <v>4.8000000000000001E-2</v>
      </c>
      <c r="S137" s="15">
        <f>Calculations!R110</f>
        <v>1.0539999649817735</v>
      </c>
      <c r="T137" s="38" t="s">
        <v>659</v>
      </c>
      <c r="U137" s="14" t="s">
        <v>655</v>
      </c>
      <c r="V137" s="14" t="s">
        <v>45</v>
      </c>
    </row>
    <row r="138" spans="2:22" x14ac:dyDescent="0.2">
      <c r="B138" s="14" t="str">
        <f>Calculations!A111</f>
        <v>SFRA112</v>
      </c>
      <c r="C138" s="34" t="str">
        <f>Calculations!B111</f>
        <v>Land Off Osborne Terrace</v>
      </c>
      <c r="D138" s="14" t="str">
        <f>Calculations!C111</f>
        <v>Residential</v>
      </c>
      <c r="E138" s="15">
        <f>Calculations!D111</f>
        <v>3.6343344308500001</v>
      </c>
      <c r="F138" s="15">
        <f>Calculations!H111</f>
        <v>3.6343344308500001</v>
      </c>
      <c r="G138" s="15">
        <f>Calculations!L111</f>
        <v>100</v>
      </c>
      <c r="H138" s="15">
        <f>Calculations!G111</f>
        <v>0</v>
      </c>
      <c r="I138" s="15">
        <f>Calculations!K111</f>
        <v>0</v>
      </c>
      <c r="J138" s="15">
        <f>Calculations!F111</f>
        <v>0</v>
      </c>
      <c r="K138" s="15">
        <f>Calculations!J111</f>
        <v>0</v>
      </c>
      <c r="L138" s="15">
        <f>Calculations!E111</f>
        <v>0</v>
      </c>
      <c r="M138" s="15">
        <f>Calculations!I111</f>
        <v>0</v>
      </c>
      <c r="N138" s="15">
        <f>Calculations!M111</f>
        <v>0</v>
      </c>
      <c r="O138" s="15">
        <f>Calculations!P111</f>
        <v>0</v>
      </c>
      <c r="P138" s="15">
        <f>Calculations!N111</f>
        <v>0</v>
      </c>
      <c r="Q138" s="15">
        <f>Calculations!Q111</f>
        <v>0</v>
      </c>
      <c r="R138" s="15">
        <f>Calculations!O111</f>
        <v>2.9434057554800001E-2</v>
      </c>
      <c r="S138" s="15">
        <f>Calculations!R111</f>
        <v>0.80988852607920148</v>
      </c>
      <c r="T138" s="38" t="s">
        <v>659</v>
      </c>
      <c r="U138" s="14" t="s">
        <v>655</v>
      </c>
      <c r="V138" s="14" t="s">
        <v>45</v>
      </c>
    </row>
    <row r="139" spans="2:22" ht="25.5" x14ac:dyDescent="0.2">
      <c r="B139" s="14" t="str">
        <f>Calculations!A112</f>
        <v>SFRA113</v>
      </c>
      <c r="C139" s="34" t="str">
        <f>Calculations!B112</f>
        <v>Area Occupied By Mill Premises Along River</v>
      </c>
      <c r="D139" s="14" t="str">
        <f>Calculations!C112</f>
        <v>Employment</v>
      </c>
      <c r="E139" s="15">
        <f>Calculations!D112</f>
        <v>0.73679788951400005</v>
      </c>
      <c r="F139" s="15">
        <f>Calculations!H112</f>
        <v>0.50804587165920001</v>
      </c>
      <c r="G139" s="15">
        <f>Calculations!L112</f>
        <v>68.953220264286131</v>
      </c>
      <c r="H139" s="15">
        <f>Calculations!G112</f>
        <v>2.0120537727800002E-2</v>
      </c>
      <c r="I139" s="15">
        <f>Calculations!K112</f>
        <v>2.7308082737684996</v>
      </c>
      <c r="J139" s="15">
        <f>Calculations!F112</f>
        <v>0.208631480127</v>
      </c>
      <c r="K139" s="15">
        <f>Calculations!J112</f>
        <v>28.315971461945367</v>
      </c>
      <c r="L139" s="15">
        <f>Calculations!E112</f>
        <v>0</v>
      </c>
      <c r="M139" s="15">
        <f>Calculations!I112</f>
        <v>0</v>
      </c>
      <c r="N139" s="15">
        <f>Calculations!M112</f>
        <v>0.130096172851</v>
      </c>
      <c r="O139" s="15">
        <f>Calculations!P112</f>
        <v>17.656968715913784</v>
      </c>
      <c r="P139" s="15">
        <f>Calculations!N112</f>
        <v>3.29911897929E-2</v>
      </c>
      <c r="Q139" s="15">
        <f>Calculations!Q112</f>
        <v>4.4776444480129216</v>
      </c>
      <c r="R139" s="15">
        <f>Calculations!O112</f>
        <v>6.5182282405E-2</v>
      </c>
      <c r="S139" s="15">
        <f>Calculations!R112</f>
        <v>8.8466977623938288</v>
      </c>
      <c r="T139" s="38" t="s">
        <v>658</v>
      </c>
      <c r="U139" s="14" t="s">
        <v>662</v>
      </c>
      <c r="V139" s="14" t="s">
        <v>44</v>
      </c>
    </row>
    <row r="140" spans="2:22" x14ac:dyDescent="0.2">
      <c r="B140" s="14" t="str">
        <f>Calculations!A113</f>
        <v>SFRA114</v>
      </c>
      <c r="C140" s="34" t="str">
        <f>Calculations!B113</f>
        <v>Land Off Lower House Green</v>
      </c>
      <c r="D140" s="14" t="str">
        <f>Calculations!C113</f>
        <v>Residential</v>
      </c>
      <c r="E140" s="15">
        <f>Calculations!D113</f>
        <v>0.86245852923900002</v>
      </c>
      <c r="F140" s="15">
        <f>Calculations!H113</f>
        <v>0.86245852923900002</v>
      </c>
      <c r="G140" s="15">
        <f>Calculations!L113</f>
        <v>100</v>
      </c>
      <c r="H140" s="15">
        <f>Calculations!G113</f>
        <v>0</v>
      </c>
      <c r="I140" s="15">
        <f>Calculations!K113</f>
        <v>0</v>
      </c>
      <c r="J140" s="15">
        <f>Calculations!F113</f>
        <v>0</v>
      </c>
      <c r="K140" s="15">
        <f>Calculations!J113</f>
        <v>0</v>
      </c>
      <c r="L140" s="15">
        <f>Calculations!E113</f>
        <v>0</v>
      </c>
      <c r="M140" s="15">
        <f>Calculations!I113</f>
        <v>0</v>
      </c>
      <c r="N140" s="15">
        <f>Calculations!M113</f>
        <v>6.3878659879400002E-3</v>
      </c>
      <c r="O140" s="15">
        <f>Calculations!P113</f>
        <v>0.74065775586640736</v>
      </c>
      <c r="P140" s="15">
        <f>Calculations!N113</f>
        <v>4.0226344800200001E-4</v>
      </c>
      <c r="Q140" s="15">
        <f>Calculations!Q113</f>
        <v>4.6641482965788704E-2</v>
      </c>
      <c r="R140" s="15">
        <f>Calculations!O113</f>
        <v>6.0702564588199998E-3</v>
      </c>
      <c r="S140" s="15">
        <f>Calculations!R113</f>
        <v>0.7038316919627613</v>
      </c>
      <c r="T140" s="38" t="s">
        <v>659</v>
      </c>
      <c r="U140" s="14" t="s">
        <v>655</v>
      </c>
      <c r="V140" s="14" t="s">
        <v>45</v>
      </c>
    </row>
    <row r="141" spans="2:22" x14ac:dyDescent="0.2">
      <c r="B141" s="14" t="str">
        <f>Calculations!A114</f>
        <v>SFRA115</v>
      </c>
      <c r="C141" s="34" t="str">
        <f>Calculations!B114</f>
        <v>Park Road Garage Site</v>
      </c>
      <c r="D141" s="14" t="str">
        <f>Calculations!C114</f>
        <v>Residential</v>
      </c>
      <c r="E141" s="15">
        <f>Calculations!D114</f>
        <v>0.36394636445599998</v>
      </c>
      <c r="F141" s="15">
        <f>Calculations!H114</f>
        <v>0.36394636445599998</v>
      </c>
      <c r="G141" s="15">
        <f>Calculations!L114</f>
        <v>100</v>
      </c>
      <c r="H141" s="15">
        <f>Calculations!G114</f>
        <v>0</v>
      </c>
      <c r="I141" s="15">
        <f>Calculations!K114</f>
        <v>0</v>
      </c>
      <c r="J141" s="15">
        <f>Calculations!F114</f>
        <v>0</v>
      </c>
      <c r="K141" s="15">
        <f>Calculations!J114</f>
        <v>0</v>
      </c>
      <c r="L141" s="15">
        <f>Calculations!E114</f>
        <v>0</v>
      </c>
      <c r="M141" s="15">
        <f>Calculations!I114</f>
        <v>0</v>
      </c>
      <c r="N141" s="15">
        <f>Calculations!M114</f>
        <v>3.1588413001200001E-5</v>
      </c>
      <c r="O141" s="15">
        <f>Calculations!P114</f>
        <v>8.6794143550289384E-3</v>
      </c>
      <c r="P141" s="15">
        <f>Calculations!N114</f>
        <v>7.8682100540999997E-4</v>
      </c>
      <c r="Q141" s="15">
        <f>Calculations!Q114</f>
        <v>0.2161914727699181</v>
      </c>
      <c r="R141" s="15">
        <f>Calculations!O114</f>
        <v>5.1053022067900002E-2</v>
      </c>
      <c r="S141" s="15">
        <f>Calculations!R114</f>
        <v>14.027622488882468</v>
      </c>
      <c r="T141" s="38" t="s">
        <v>659</v>
      </c>
      <c r="U141" s="14" t="s">
        <v>655</v>
      </c>
      <c r="V141" s="14" t="s">
        <v>45</v>
      </c>
    </row>
    <row r="142" spans="2:22" x14ac:dyDescent="0.2">
      <c r="B142" s="14" t="str">
        <f>Calculations!A115</f>
        <v>SFRA116</v>
      </c>
      <c r="C142" s="34" t="str">
        <f>Calculations!B115</f>
        <v>Myrtle Grove House, 392 Bacup Road</v>
      </c>
      <c r="D142" s="14" t="str">
        <f>Calculations!C115</f>
        <v>Residential</v>
      </c>
      <c r="E142" s="15">
        <f>Calculations!D115</f>
        <v>0.27576903643400003</v>
      </c>
      <c r="F142" s="15">
        <f>Calculations!H115</f>
        <v>9.2360722168800036E-2</v>
      </c>
      <c r="G142" s="15">
        <f>Calculations!L115</f>
        <v>33.492056745429714</v>
      </c>
      <c r="H142" s="15">
        <f>Calculations!G115</f>
        <v>0.152723312098</v>
      </c>
      <c r="I142" s="15">
        <f>Calculations!K115</f>
        <v>55.380877444720433</v>
      </c>
      <c r="J142" s="15">
        <f>Calculations!F115</f>
        <v>3.06850021672E-2</v>
      </c>
      <c r="K142" s="15">
        <f>Calculations!J115</f>
        <v>11.127065809849853</v>
      </c>
      <c r="L142" s="15">
        <f>Calculations!E115</f>
        <v>0</v>
      </c>
      <c r="M142" s="15">
        <f>Calculations!I115</f>
        <v>0</v>
      </c>
      <c r="N142" s="15">
        <f>Calculations!M115</f>
        <v>8.23496969851E-5</v>
      </c>
      <c r="O142" s="15">
        <f>Calculations!P115</f>
        <v>2.9861835850018933E-2</v>
      </c>
      <c r="P142" s="15">
        <f>Calculations!N115</f>
        <v>9.1589243912900003E-5</v>
      </c>
      <c r="Q142" s="15">
        <f>Calculations!Q115</f>
        <v>3.3212301532199069E-2</v>
      </c>
      <c r="R142" s="15">
        <f>Calculations!O115</f>
        <v>1.26823332081E-2</v>
      </c>
      <c r="S142" s="15">
        <f>Calculations!R115</f>
        <v>4.5988967333304185</v>
      </c>
      <c r="T142" s="39" t="s">
        <v>659</v>
      </c>
      <c r="U142" s="39" t="s">
        <v>41</v>
      </c>
      <c r="V142" s="39" t="s">
        <v>42</v>
      </c>
    </row>
    <row r="143" spans="2:22" x14ac:dyDescent="0.2">
      <c r="B143" s="14" t="str">
        <f>Calculations!A116</f>
        <v>SFRA117</v>
      </c>
      <c r="C143" s="34" t="str">
        <f>Calculations!B116</f>
        <v>Land Off Taylor Avenue</v>
      </c>
      <c r="D143" s="14" t="str">
        <f>Calculations!C116</f>
        <v>Residential</v>
      </c>
      <c r="E143" s="15">
        <f>Calculations!D116</f>
        <v>2.2124358602599998</v>
      </c>
      <c r="F143" s="15">
        <f>Calculations!H116</f>
        <v>2.211679670337956</v>
      </c>
      <c r="G143" s="15">
        <f>Calculations!L116</f>
        <v>99.965820933586073</v>
      </c>
      <c r="H143" s="15">
        <f>Calculations!G116</f>
        <v>7.5618992204399996E-4</v>
      </c>
      <c r="I143" s="15">
        <f>Calculations!K116</f>
        <v>3.4179066413935928E-2</v>
      </c>
      <c r="J143" s="15">
        <f>Calculations!F116</f>
        <v>0</v>
      </c>
      <c r="K143" s="15">
        <f>Calculations!J116</f>
        <v>0</v>
      </c>
      <c r="L143" s="15">
        <f>Calculations!E116</f>
        <v>0</v>
      </c>
      <c r="M143" s="15">
        <f>Calculations!I116</f>
        <v>0</v>
      </c>
      <c r="N143" s="15">
        <f>Calculations!M116</f>
        <v>1.4476484161000001E-3</v>
      </c>
      <c r="O143" s="15">
        <f>Calculations!P116</f>
        <v>6.5432333750451696E-2</v>
      </c>
      <c r="P143" s="15">
        <f>Calculations!N116</f>
        <v>4.7316274558500002E-2</v>
      </c>
      <c r="Q143" s="15">
        <f>Calculations!Q116</f>
        <v>2.138650679479563</v>
      </c>
      <c r="R143" s="15">
        <f>Calculations!O116</f>
        <v>0.14328857120800001</v>
      </c>
      <c r="S143" s="15">
        <f>Calculations!R116</f>
        <v>6.4765073547108889</v>
      </c>
      <c r="T143" s="38" t="s">
        <v>659</v>
      </c>
      <c r="U143" s="14" t="s">
        <v>655</v>
      </c>
      <c r="V143" s="14" t="s">
        <v>45</v>
      </c>
    </row>
    <row r="144" spans="2:22" x14ac:dyDescent="0.2">
      <c r="B144" s="14" t="str">
        <f>Calculations!A117</f>
        <v>SFRA118</v>
      </c>
      <c r="C144" s="34" t="str">
        <f>Calculations!B117</f>
        <v>Waterfoot Bus Terminus</v>
      </c>
      <c r="D144" s="14" t="str">
        <f>Calculations!C117</f>
        <v>Residential</v>
      </c>
      <c r="E144" s="15">
        <f>Calculations!D117</f>
        <v>0.38279068355899998</v>
      </c>
      <c r="F144" s="15">
        <f>Calculations!H117</f>
        <v>0.28624758829439995</v>
      </c>
      <c r="G144" s="15">
        <f>Calculations!L117</f>
        <v>74.779141862338534</v>
      </c>
      <c r="H144" s="15">
        <f>Calculations!G117</f>
        <v>8.5804020055100003E-2</v>
      </c>
      <c r="I144" s="15">
        <f>Calculations!K117</f>
        <v>22.415388811800831</v>
      </c>
      <c r="J144" s="15">
        <f>Calculations!F117</f>
        <v>1.07390752095E-2</v>
      </c>
      <c r="K144" s="15">
        <f>Calculations!J117</f>
        <v>2.8054693258606367</v>
      </c>
      <c r="L144" s="15">
        <f>Calculations!E117</f>
        <v>0</v>
      </c>
      <c r="M144" s="15">
        <f>Calculations!I117</f>
        <v>0</v>
      </c>
      <c r="N144" s="15">
        <f>Calculations!M117</f>
        <v>2.0825071870299999E-3</v>
      </c>
      <c r="O144" s="15">
        <f>Calculations!P117</f>
        <v>0.54403288180053644</v>
      </c>
      <c r="P144" s="15">
        <f>Calculations!N117</f>
        <v>7.8368786748799998E-4</v>
      </c>
      <c r="Q144" s="15">
        <f>Calculations!Q117</f>
        <v>0.20473013089076639</v>
      </c>
      <c r="R144" s="15">
        <f>Calculations!O117</f>
        <v>8.9715159760899998E-3</v>
      </c>
      <c r="S144" s="15">
        <f>Calculations!R117</f>
        <v>2.3437132515026873</v>
      </c>
      <c r="T144" s="38" t="s">
        <v>659</v>
      </c>
      <c r="U144" s="14" t="s">
        <v>43</v>
      </c>
      <c r="V144" s="14" t="s">
        <v>44</v>
      </c>
    </row>
    <row r="145" spans="2:22" x14ac:dyDescent="0.2">
      <c r="B145" s="14" t="str">
        <f>Calculations!A118</f>
        <v>SFRA119</v>
      </c>
      <c r="C145" s="34" t="str">
        <f>Calculations!B118</f>
        <v>Bacup Road Coal Yard</v>
      </c>
      <c r="D145" s="14" t="str">
        <f>Calculations!C118</f>
        <v>Residential</v>
      </c>
      <c r="E145" s="15">
        <f>Calculations!D118</f>
        <v>0.41104892549499999</v>
      </c>
      <c r="F145" s="15">
        <f>Calculations!H118</f>
        <v>0.39234725914110002</v>
      </c>
      <c r="G145" s="15">
        <f>Calculations!L118</f>
        <v>95.450257817514355</v>
      </c>
      <c r="H145" s="15">
        <f>Calculations!G118</f>
        <v>1.8701666353899998E-2</v>
      </c>
      <c r="I145" s="15">
        <f>Calculations!K118</f>
        <v>4.5497421824856428</v>
      </c>
      <c r="J145" s="15">
        <f>Calculations!F118</f>
        <v>0</v>
      </c>
      <c r="K145" s="15">
        <f>Calculations!J118</f>
        <v>0</v>
      </c>
      <c r="L145" s="15">
        <f>Calculations!E118</f>
        <v>0</v>
      </c>
      <c r="M145" s="15">
        <f>Calculations!I118</f>
        <v>0</v>
      </c>
      <c r="N145" s="15">
        <f>Calculations!M118</f>
        <v>0</v>
      </c>
      <c r="O145" s="15">
        <f>Calculations!P118</f>
        <v>0</v>
      </c>
      <c r="P145" s="15">
        <f>Calculations!N118</f>
        <v>0</v>
      </c>
      <c r="Q145" s="15">
        <f>Calculations!Q118</f>
        <v>0</v>
      </c>
      <c r="R145" s="15">
        <f>Calculations!O118</f>
        <v>9.4035368536099997E-5</v>
      </c>
      <c r="S145" s="15">
        <f>Calculations!R118</f>
        <v>2.2876928439323665E-2</v>
      </c>
      <c r="T145" s="38" t="s">
        <v>659</v>
      </c>
      <c r="U145" s="14" t="s">
        <v>655</v>
      </c>
      <c r="V145" s="14" t="s">
        <v>45</v>
      </c>
    </row>
    <row r="146" spans="2:22" x14ac:dyDescent="0.2">
      <c r="B146" s="14" t="str">
        <f>Calculations!A119</f>
        <v>SFRA120</v>
      </c>
      <c r="C146" s="34" t="str">
        <f>Calculations!B119</f>
        <v>Land Behind Buxton Street</v>
      </c>
      <c r="D146" s="14" t="str">
        <f>Calculations!C119</f>
        <v>Residential</v>
      </c>
      <c r="E146" s="15">
        <f>Calculations!D119</f>
        <v>0.64045661932200004</v>
      </c>
      <c r="F146" s="15">
        <f>Calculations!H119</f>
        <v>0.64045661932200004</v>
      </c>
      <c r="G146" s="15">
        <f>Calculations!L119</f>
        <v>100</v>
      </c>
      <c r="H146" s="15">
        <f>Calculations!G119</f>
        <v>0</v>
      </c>
      <c r="I146" s="15">
        <f>Calculations!K119</f>
        <v>0</v>
      </c>
      <c r="J146" s="15">
        <f>Calculations!F119</f>
        <v>0</v>
      </c>
      <c r="K146" s="15">
        <f>Calculations!J119</f>
        <v>0</v>
      </c>
      <c r="L146" s="15">
        <f>Calculations!E119</f>
        <v>0</v>
      </c>
      <c r="M146" s="15">
        <f>Calculations!I119</f>
        <v>0</v>
      </c>
      <c r="N146" s="15">
        <f>Calculations!M119</f>
        <v>0</v>
      </c>
      <c r="O146" s="15">
        <f>Calculations!P119</f>
        <v>0</v>
      </c>
      <c r="P146" s="15">
        <f>Calculations!N119</f>
        <v>0</v>
      </c>
      <c r="Q146" s="15">
        <f>Calculations!Q119</f>
        <v>0</v>
      </c>
      <c r="R146" s="15">
        <f>Calculations!O119</f>
        <v>6.2093227468300004E-5</v>
      </c>
      <c r="S146" s="15">
        <f>Calculations!R119</f>
        <v>9.6951496159151437E-3</v>
      </c>
      <c r="T146" s="38" t="s">
        <v>659</v>
      </c>
      <c r="U146" s="14" t="s">
        <v>655</v>
      </c>
      <c r="V146" s="14" t="s">
        <v>45</v>
      </c>
    </row>
    <row r="147" spans="2:22" ht="25.5" x14ac:dyDescent="0.2">
      <c r="B147" s="14" t="str">
        <f>Calculations!A120</f>
        <v>SFRA121</v>
      </c>
      <c r="C147" s="34" t="str">
        <f>Calculations!B120</f>
        <v>Former Rossendale and Accrington College Site</v>
      </c>
      <c r="D147" s="14" t="str">
        <f>Calculations!C120</f>
        <v>Mixed Use</v>
      </c>
      <c r="E147" s="15">
        <f>Calculations!D120</f>
        <v>0.758844130635</v>
      </c>
      <c r="F147" s="15">
        <f>Calculations!H120</f>
        <v>0.758844130635</v>
      </c>
      <c r="G147" s="15">
        <f>Calculations!L120</f>
        <v>100</v>
      </c>
      <c r="H147" s="15">
        <f>Calculations!G120</f>
        <v>0</v>
      </c>
      <c r="I147" s="15">
        <f>Calculations!K120</f>
        <v>0</v>
      </c>
      <c r="J147" s="15">
        <f>Calculations!F120</f>
        <v>0</v>
      </c>
      <c r="K147" s="15">
        <f>Calculations!J120</f>
        <v>0</v>
      </c>
      <c r="L147" s="15">
        <f>Calculations!E120</f>
        <v>0</v>
      </c>
      <c r="M147" s="15">
        <f>Calculations!I120</f>
        <v>0</v>
      </c>
      <c r="N147" s="15">
        <f>Calculations!M120</f>
        <v>0.152968082581</v>
      </c>
      <c r="O147" s="15">
        <f>Calculations!P120</f>
        <v>20.158037257664031</v>
      </c>
      <c r="P147" s="15">
        <f>Calculations!N120</f>
        <v>8.3064199148800005E-2</v>
      </c>
      <c r="Q147" s="15">
        <f>Calculations!Q120</f>
        <v>10.946147673210831</v>
      </c>
      <c r="R147" s="15">
        <f>Calculations!O120</f>
        <v>0.19121026545399999</v>
      </c>
      <c r="S147" s="15">
        <f>Calculations!R120</f>
        <v>25.197567950350415</v>
      </c>
      <c r="T147" s="38" t="s">
        <v>658</v>
      </c>
      <c r="U147" s="14" t="s">
        <v>661</v>
      </c>
      <c r="V147" s="14" t="s">
        <v>660</v>
      </c>
    </row>
    <row r="148" spans="2:22" x14ac:dyDescent="0.2">
      <c r="B148" s="14" t="str">
        <f>Calculations!A121</f>
        <v>SFRA122</v>
      </c>
      <c r="C148" s="34" t="str">
        <f>Calculations!B121</f>
        <v>Former Leisure Site</v>
      </c>
      <c r="D148" s="14" t="str">
        <f>Calculations!C121</f>
        <v>Residential</v>
      </c>
      <c r="E148" s="15">
        <f>Calculations!D121</f>
        <v>0.319717423379</v>
      </c>
      <c r="F148" s="15">
        <f>Calculations!H121</f>
        <v>0.319717423379</v>
      </c>
      <c r="G148" s="15">
        <f>Calculations!L121</f>
        <v>100</v>
      </c>
      <c r="H148" s="15">
        <f>Calculations!G121</f>
        <v>0</v>
      </c>
      <c r="I148" s="15">
        <f>Calculations!K121</f>
        <v>0</v>
      </c>
      <c r="J148" s="15">
        <f>Calculations!F121</f>
        <v>0</v>
      </c>
      <c r="K148" s="15">
        <f>Calculations!J121</f>
        <v>0</v>
      </c>
      <c r="L148" s="15">
        <f>Calculations!E121</f>
        <v>0</v>
      </c>
      <c r="M148" s="15">
        <f>Calculations!I121</f>
        <v>0</v>
      </c>
      <c r="N148" s="15">
        <f>Calculations!M121</f>
        <v>0</v>
      </c>
      <c r="O148" s="15">
        <f>Calculations!P121</f>
        <v>0</v>
      </c>
      <c r="P148" s="15">
        <f>Calculations!N121</f>
        <v>0</v>
      </c>
      <c r="Q148" s="15">
        <f>Calculations!Q121</f>
        <v>0</v>
      </c>
      <c r="R148" s="15">
        <f>Calculations!O121</f>
        <v>5.2331000028099997E-5</v>
      </c>
      <c r="S148" s="15">
        <f>Calculations!R121</f>
        <v>1.6367891206875419E-2</v>
      </c>
      <c r="T148" s="38" t="s">
        <v>659</v>
      </c>
      <c r="U148" s="14" t="s">
        <v>655</v>
      </c>
      <c r="V148" s="14" t="s">
        <v>45</v>
      </c>
    </row>
    <row r="149" spans="2:22" ht="38.25" x14ac:dyDescent="0.2">
      <c r="B149" s="14" t="str">
        <f>Calculations!A122</f>
        <v>SFRA123</v>
      </c>
      <c r="C149" s="34" t="str">
        <f>Calculations!B122</f>
        <v>Former Bacup Health Centre</v>
      </c>
      <c r="D149" s="14" t="str">
        <f>Calculations!C122</f>
        <v>Residential</v>
      </c>
      <c r="E149" s="15">
        <f>Calculations!D122</f>
        <v>0.20497689864400001</v>
      </c>
      <c r="F149" s="15">
        <f>Calculations!H122</f>
        <v>1.3205796583752205E-2</v>
      </c>
      <c r="G149" s="15">
        <f>Calculations!L122</f>
        <v>6.4425780032352735</v>
      </c>
      <c r="H149" s="15">
        <f>Calculations!G122</f>
        <v>0.19168354387600001</v>
      </c>
      <c r="I149" s="15">
        <f>Calculations!K122</f>
        <v>93.514705873715243</v>
      </c>
      <c r="J149" s="15">
        <f>Calculations!F122</f>
        <v>8.7558184247800005E-5</v>
      </c>
      <c r="K149" s="15">
        <f>Calculations!J122</f>
        <v>4.2716123049490275E-2</v>
      </c>
      <c r="L149" s="15">
        <f>Calculations!E122</f>
        <v>0</v>
      </c>
      <c r="M149" s="15">
        <f>Calculations!I122</f>
        <v>0</v>
      </c>
      <c r="N149" s="15">
        <f>Calculations!M122</f>
        <v>7.4978422848099996E-2</v>
      </c>
      <c r="O149" s="15">
        <f>Calculations!P122</f>
        <v>36.578962480216418</v>
      </c>
      <c r="P149" s="15">
        <f>Calculations!N122</f>
        <v>8.7492877898400004E-3</v>
      </c>
      <c r="Q149" s="15">
        <f>Calculations!Q122</f>
        <v>4.2684262703357598</v>
      </c>
      <c r="R149" s="15">
        <f>Calculations!O122</f>
        <v>8.4893973560100006E-2</v>
      </c>
      <c r="S149" s="15">
        <f>Calculations!R122</f>
        <v>41.416361610359928</v>
      </c>
      <c r="T149" s="38" t="s">
        <v>658</v>
      </c>
      <c r="U149" s="34" t="s">
        <v>673</v>
      </c>
      <c r="V149" s="14" t="s">
        <v>672</v>
      </c>
    </row>
    <row r="150" spans="2:22" x14ac:dyDescent="0.2">
      <c r="B150" s="14" t="str">
        <f>Calculations!A123</f>
        <v>SFRA124</v>
      </c>
      <c r="C150" s="34" t="str">
        <f>Calculations!B123</f>
        <v>Land West Of Sow Clough Road</v>
      </c>
      <c r="D150" s="14" t="str">
        <f>Calculations!C123</f>
        <v>Residential</v>
      </c>
      <c r="E150" s="15">
        <f>Calculations!D123</f>
        <v>0.55800243890900003</v>
      </c>
      <c r="F150" s="15">
        <f>Calculations!H123</f>
        <v>0.55800243890900003</v>
      </c>
      <c r="G150" s="15">
        <f>Calculations!L123</f>
        <v>100</v>
      </c>
      <c r="H150" s="15">
        <f>Calculations!G123</f>
        <v>0</v>
      </c>
      <c r="I150" s="15">
        <f>Calculations!K123</f>
        <v>0</v>
      </c>
      <c r="J150" s="15">
        <f>Calculations!F123</f>
        <v>0</v>
      </c>
      <c r="K150" s="15">
        <f>Calculations!J123</f>
        <v>0</v>
      </c>
      <c r="L150" s="15">
        <f>Calculations!E123</f>
        <v>0</v>
      </c>
      <c r="M150" s="15">
        <f>Calculations!I123</f>
        <v>0</v>
      </c>
      <c r="N150" s="15">
        <f>Calculations!M123</f>
        <v>3.35684721621E-3</v>
      </c>
      <c r="O150" s="15">
        <f>Calculations!P123</f>
        <v>0.60158289321696679</v>
      </c>
      <c r="P150" s="15">
        <f>Calculations!N123</f>
        <v>1.36037705406E-3</v>
      </c>
      <c r="Q150" s="15">
        <f>Calculations!Q123</f>
        <v>0.24379410540208277</v>
      </c>
      <c r="R150" s="15">
        <f>Calculations!O123</f>
        <v>2.1164691776899999E-2</v>
      </c>
      <c r="S150" s="15">
        <f>Calculations!R123</f>
        <v>3.7929389373782958</v>
      </c>
      <c r="T150" s="38" t="s">
        <v>659</v>
      </c>
      <c r="U150" s="14" t="s">
        <v>655</v>
      </c>
      <c r="V150" s="14" t="s">
        <v>45</v>
      </c>
    </row>
    <row r="151" spans="2:22" x14ac:dyDescent="0.2">
      <c r="B151" s="14" t="str">
        <f>Calculations!A124</f>
        <v>SFRA125</v>
      </c>
      <c r="C151" s="34" t="str">
        <f>Calculations!B124</f>
        <v>Northfield Road</v>
      </c>
      <c r="D151" s="14" t="str">
        <f>Calculations!C124</f>
        <v>Residential</v>
      </c>
      <c r="E151" s="15">
        <f>Calculations!D124</f>
        <v>0.412983125886</v>
      </c>
      <c r="F151" s="15">
        <f>Calculations!H124</f>
        <v>0.412983125886</v>
      </c>
      <c r="G151" s="15">
        <f>Calculations!L124</f>
        <v>100</v>
      </c>
      <c r="H151" s="15">
        <f>Calculations!G124</f>
        <v>0</v>
      </c>
      <c r="I151" s="15">
        <f>Calculations!K124</f>
        <v>0</v>
      </c>
      <c r="J151" s="15">
        <f>Calculations!F124</f>
        <v>0</v>
      </c>
      <c r="K151" s="15">
        <f>Calculations!J124</f>
        <v>0</v>
      </c>
      <c r="L151" s="15">
        <f>Calculations!E124</f>
        <v>0</v>
      </c>
      <c r="M151" s="15">
        <f>Calculations!I124</f>
        <v>0</v>
      </c>
      <c r="N151" s="15">
        <f>Calculations!M124</f>
        <v>0</v>
      </c>
      <c r="O151" s="15">
        <f>Calculations!P124</f>
        <v>0</v>
      </c>
      <c r="P151" s="15">
        <f>Calculations!N124</f>
        <v>1.12E-2</v>
      </c>
      <c r="Q151" s="15">
        <f>Calculations!Q124</f>
        <v>2.7119752110868691</v>
      </c>
      <c r="R151" s="15">
        <f>Calculations!O124</f>
        <v>3.1199999999999999E-2</v>
      </c>
      <c r="S151" s="15">
        <f>Calculations!R124</f>
        <v>7.5547880880277072</v>
      </c>
      <c r="T151" s="38" t="s">
        <v>659</v>
      </c>
      <c r="U151" s="14" t="s">
        <v>655</v>
      </c>
      <c r="V151" s="14" t="s">
        <v>45</v>
      </c>
    </row>
    <row r="152" spans="2:22" x14ac:dyDescent="0.2">
      <c r="B152" s="14" t="str">
        <f>Calculations!A125</f>
        <v>SFRA126</v>
      </c>
      <c r="C152" s="34" t="str">
        <f>Calculations!B125</f>
        <v>Heathbourne Road</v>
      </c>
      <c r="D152" s="14" t="str">
        <f>Calculations!C125</f>
        <v>Residential</v>
      </c>
      <c r="E152" s="15">
        <f>Calculations!D125</f>
        <v>0.18621002554800001</v>
      </c>
      <c r="F152" s="15">
        <f>Calculations!H125</f>
        <v>0.18621002554800001</v>
      </c>
      <c r="G152" s="15">
        <f>Calculations!L125</f>
        <v>100</v>
      </c>
      <c r="H152" s="15">
        <f>Calculations!G125</f>
        <v>0</v>
      </c>
      <c r="I152" s="15">
        <f>Calculations!K125</f>
        <v>0</v>
      </c>
      <c r="J152" s="15">
        <f>Calculations!F125</f>
        <v>0</v>
      </c>
      <c r="K152" s="15">
        <f>Calculations!J125</f>
        <v>0</v>
      </c>
      <c r="L152" s="15">
        <f>Calculations!E125</f>
        <v>0</v>
      </c>
      <c r="M152" s="15">
        <f>Calculations!I125</f>
        <v>0</v>
      </c>
      <c r="N152" s="15">
        <f>Calculations!M125</f>
        <v>0</v>
      </c>
      <c r="O152" s="15">
        <f>Calculations!P125</f>
        <v>0</v>
      </c>
      <c r="P152" s="15">
        <f>Calculations!N125</f>
        <v>0</v>
      </c>
      <c r="Q152" s="15">
        <f>Calculations!Q125</f>
        <v>0</v>
      </c>
      <c r="R152" s="15">
        <f>Calculations!O125</f>
        <v>0</v>
      </c>
      <c r="S152" s="15">
        <f>Calculations!R125</f>
        <v>0</v>
      </c>
      <c r="T152" s="38" t="s">
        <v>659</v>
      </c>
      <c r="U152" s="14" t="s">
        <v>656</v>
      </c>
      <c r="V152" s="14" t="s">
        <v>46</v>
      </c>
    </row>
    <row r="153" spans="2:22" x14ac:dyDescent="0.2">
      <c r="B153" s="14" t="str">
        <f>Calculations!A126</f>
        <v>SFRA127</v>
      </c>
      <c r="C153" s="34" t="str">
        <f>Calculations!B126</f>
        <v>Foxhill Drive</v>
      </c>
      <c r="D153" s="14" t="str">
        <f>Calculations!C126</f>
        <v>Residential</v>
      </c>
      <c r="E153" s="15">
        <f>Calculations!D126</f>
        <v>0.45035996173100001</v>
      </c>
      <c r="F153" s="15">
        <f>Calculations!H126</f>
        <v>0.43602645089700004</v>
      </c>
      <c r="G153" s="15">
        <f>Calculations!L126</f>
        <v>96.817321242566095</v>
      </c>
      <c r="H153" s="15">
        <f>Calculations!G126</f>
        <v>1.4333510834E-2</v>
      </c>
      <c r="I153" s="15">
        <f>Calculations!K126</f>
        <v>3.1826787574339042</v>
      </c>
      <c r="J153" s="15">
        <f>Calculations!F126</f>
        <v>0</v>
      </c>
      <c r="K153" s="15">
        <f>Calculations!J126</f>
        <v>0</v>
      </c>
      <c r="L153" s="15">
        <f>Calculations!E126</f>
        <v>0</v>
      </c>
      <c r="M153" s="15">
        <f>Calculations!I126</f>
        <v>0</v>
      </c>
      <c r="N153" s="15">
        <f>Calculations!M126</f>
        <v>6.5450177905200004E-3</v>
      </c>
      <c r="O153" s="15">
        <f>Calculations!P126</f>
        <v>1.4532858927697794</v>
      </c>
      <c r="P153" s="15">
        <f>Calculations!N126</f>
        <v>3.4210958418699998E-3</v>
      </c>
      <c r="Q153" s="15">
        <f>Calculations!Q126</f>
        <v>0.75963587631562601</v>
      </c>
      <c r="R153" s="15">
        <f>Calculations!O126</f>
        <v>1.15753005705E-2</v>
      </c>
      <c r="S153" s="15">
        <f>Calculations!R126</f>
        <v>2.570233047806751</v>
      </c>
      <c r="T153" s="38" t="s">
        <v>659</v>
      </c>
      <c r="U153" s="14" t="s">
        <v>655</v>
      </c>
      <c r="V153" s="14" t="s">
        <v>45</v>
      </c>
    </row>
    <row r="154" spans="2:22" x14ac:dyDescent="0.2">
      <c r="B154" s="14" t="str">
        <f>Calculations!A127</f>
        <v>SFRA128</v>
      </c>
      <c r="C154" s="34" t="str">
        <f>Calculations!B127</f>
        <v>Thorn Gardens</v>
      </c>
      <c r="D154" s="14" t="str">
        <f>Calculations!C127</f>
        <v>Residential</v>
      </c>
      <c r="E154" s="15">
        <f>Calculations!D127</f>
        <v>0.47660324101000001</v>
      </c>
      <c r="F154" s="15">
        <f>Calculations!H127</f>
        <v>0.47660324101000001</v>
      </c>
      <c r="G154" s="15">
        <f>Calculations!L127</f>
        <v>100</v>
      </c>
      <c r="H154" s="15">
        <f>Calculations!G127</f>
        <v>0</v>
      </c>
      <c r="I154" s="15">
        <f>Calculations!K127</f>
        <v>0</v>
      </c>
      <c r="J154" s="15">
        <f>Calculations!F127</f>
        <v>0</v>
      </c>
      <c r="K154" s="15">
        <f>Calculations!J127</f>
        <v>0</v>
      </c>
      <c r="L154" s="15">
        <f>Calculations!E127</f>
        <v>0</v>
      </c>
      <c r="M154" s="15">
        <f>Calculations!I127</f>
        <v>0</v>
      </c>
      <c r="N154" s="15">
        <f>Calculations!M127</f>
        <v>4.4508156964500004E-3</v>
      </c>
      <c r="O154" s="15">
        <f>Calculations!P127</f>
        <v>0.93386181911352428</v>
      </c>
      <c r="P154" s="15">
        <f>Calculations!N127</f>
        <v>4.10680628283E-3</v>
      </c>
      <c r="Q154" s="15">
        <f>Calculations!Q127</f>
        <v>0.8616824078088533</v>
      </c>
      <c r="R154" s="15">
        <f>Calculations!O127</f>
        <v>4.8675779893099999E-2</v>
      </c>
      <c r="S154" s="15">
        <f>Calculations!R127</f>
        <v>10.213061033732814</v>
      </c>
      <c r="T154" s="38" t="s">
        <v>659</v>
      </c>
      <c r="U154" s="14" t="s">
        <v>655</v>
      </c>
      <c r="V154" s="14" t="s">
        <v>45</v>
      </c>
    </row>
    <row r="155" spans="2:22" ht="25.5" x14ac:dyDescent="0.2">
      <c r="B155" s="14" t="str">
        <f>Calculations!A128</f>
        <v>SFRA129</v>
      </c>
      <c r="C155" s="34" t="str">
        <f>Calculations!B128</f>
        <v>Land/Garden at Delph House Scout Bottom</v>
      </c>
      <c r="D155" s="14" t="str">
        <f>Calculations!C128</f>
        <v>Residential</v>
      </c>
      <c r="E155" s="15">
        <f>Calculations!D128</f>
        <v>1.09725987834</v>
      </c>
      <c r="F155" s="15">
        <f>Calculations!H128</f>
        <v>1.0884992593963001</v>
      </c>
      <c r="G155" s="15">
        <f>Calculations!L128</f>
        <v>99.201591244094928</v>
      </c>
      <c r="H155" s="15">
        <f>Calculations!G128</f>
        <v>8.7606189436999996E-3</v>
      </c>
      <c r="I155" s="15">
        <f>Calculations!K128</f>
        <v>0.79840875590508098</v>
      </c>
      <c r="J155" s="15">
        <f>Calculations!F128</f>
        <v>0</v>
      </c>
      <c r="K155" s="15">
        <f>Calculations!J128</f>
        <v>0</v>
      </c>
      <c r="L155" s="15">
        <f>Calculations!E128</f>
        <v>0</v>
      </c>
      <c r="M155" s="15">
        <f>Calculations!I128</f>
        <v>0</v>
      </c>
      <c r="N155" s="15">
        <f>Calculations!M128</f>
        <v>1.4535744714E-4</v>
      </c>
      <c r="O155" s="15">
        <f>Calculations!P128</f>
        <v>1.3247312693133863E-2</v>
      </c>
      <c r="P155" s="15">
        <f>Calculations!N128</f>
        <v>2.6189091533E-5</v>
      </c>
      <c r="Q155" s="15">
        <f>Calculations!Q128</f>
        <v>2.3867719990473373E-3</v>
      </c>
      <c r="R155" s="15">
        <f>Calculations!O128</f>
        <v>2.7988036366999999E-3</v>
      </c>
      <c r="S155" s="15">
        <f>Calculations!R128</f>
        <v>0.25507208382887347</v>
      </c>
      <c r="T155" s="38" t="s">
        <v>659</v>
      </c>
      <c r="U155" s="14" t="s">
        <v>655</v>
      </c>
      <c r="V155" s="14" t="s">
        <v>45</v>
      </c>
    </row>
    <row r="156" spans="2:22" x14ac:dyDescent="0.2">
      <c r="B156" s="14" t="str">
        <f>Calculations!A129</f>
        <v>SFRA130</v>
      </c>
      <c r="C156" s="34" t="str">
        <f>Calculations!B129</f>
        <v>Duckworth Lane/Haslam Farm</v>
      </c>
      <c r="D156" s="14" t="str">
        <f>Calculations!C129</f>
        <v>Residential</v>
      </c>
      <c r="E156" s="15">
        <f>Calculations!D129</f>
        <v>1.6049717671799999</v>
      </c>
      <c r="F156" s="15">
        <f>Calculations!H129</f>
        <v>1.6049717671799999</v>
      </c>
      <c r="G156" s="15">
        <f>Calculations!L129</f>
        <v>100</v>
      </c>
      <c r="H156" s="15">
        <f>Calculations!G129</f>
        <v>0</v>
      </c>
      <c r="I156" s="15">
        <f>Calculations!K129</f>
        <v>0</v>
      </c>
      <c r="J156" s="15">
        <f>Calculations!F129</f>
        <v>0</v>
      </c>
      <c r="K156" s="15">
        <f>Calculations!J129</f>
        <v>0</v>
      </c>
      <c r="L156" s="15">
        <f>Calculations!E129</f>
        <v>0</v>
      </c>
      <c r="M156" s="15">
        <f>Calculations!I129</f>
        <v>0</v>
      </c>
      <c r="N156" s="15">
        <f>Calculations!M129</f>
        <v>0</v>
      </c>
      <c r="O156" s="15">
        <f>Calculations!P129</f>
        <v>0</v>
      </c>
      <c r="P156" s="15">
        <f>Calculations!N129</f>
        <v>2.12499097411E-4</v>
      </c>
      <c r="Q156" s="15">
        <f>Calculations!Q129</f>
        <v>1.3240052053025798E-2</v>
      </c>
      <c r="R156" s="15">
        <f>Calculations!O129</f>
        <v>2.64999142176E-2</v>
      </c>
      <c r="S156" s="15">
        <f>Calculations!R129</f>
        <v>1.6511140419723032</v>
      </c>
      <c r="T156" s="38" t="s">
        <v>659</v>
      </c>
      <c r="U156" s="14" t="s">
        <v>655</v>
      </c>
      <c r="V156" s="14" t="s">
        <v>45</v>
      </c>
    </row>
    <row r="157" spans="2:22" x14ac:dyDescent="0.2">
      <c r="B157" s="14" t="str">
        <f>Calculations!A130</f>
        <v>SFRA131</v>
      </c>
      <c r="C157" s="34" t="str">
        <f>Calculations!B130</f>
        <v>New Hall Hey</v>
      </c>
      <c r="D157" s="14" t="str">
        <f>Calculations!C130</f>
        <v>Mixed Use</v>
      </c>
      <c r="E157" s="15">
        <f>Calculations!D130</f>
        <v>5.3036968892900003</v>
      </c>
      <c r="F157" s="15">
        <f>Calculations!H130</f>
        <v>5.2725056818381999</v>
      </c>
      <c r="G157" s="15">
        <f>Calculations!L130</f>
        <v>99.41189686924254</v>
      </c>
      <c r="H157" s="15">
        <f>Calculations!G130</f>
        <v>3.1191207451799999E-2</v>
      </c>
      <c r="I157" s="15">
        <f>Calculations!K130</f>
        <v>0.58810313075745047</v>
      </c>
      <c r="J157" s="15">
        <f>Calculations!F130</f>
        <v>0</v>
      </c>
      <c r="K157" s="15">
        <f>Calculations!J130</f>
        <v>0</v>
      </c>
      <c r="L157" s="15">
        <f>Calculations!E130</f>
        <v>0</v>
      </c>
      <c r="M157" s="15">
        <f>Calculations!I130</f>
        <v>0</v>
      </c>
      <c r="N157" s="15">
        <f>Calculations!M130</f>
        <v>0.44412333646500002</v>
      </c>
      <c r="O157" s="15">
        <f>Calculations!P130</f>
        <v>8.3738446169847833</v>
      </c>
      <c r="P157" s="15">
        <f>Calculations!N130</f>
        <v>0.55246516391099998</v>
      </c>
      <c r="Q157" s="15">
        <f>Calculations!Q130</f>
        <v>10.416605161328475</v>
      </c>
      <c r="R157" s="15">
        <f>Calculations!O130</f>
        <v>2.0133989693699998</v>
      </c>
      <c r="S157" s="15">
        <f>Calculations!R130</f>
        <v>37.962180181068589</v>
      </c>
      <c r="T157" s="38" t="s">
        <v>658</v>
      </c>
      <c r="U157" s="14" t="s">
        <v>655</v>
      </c>
      <c r="V157" s="14" t="s">
        <v>45</v>
      </c>
    </row>
    <row r="158" spans="2:22" x14ac:dyDescent="0.2">
      <c r="B158" s="14" t="str">
        <f>Calculations!A131</f>
        <v>SFRA132</v>
      </c>
      <c r="C158" s="34" t="str">
        <f>Calculations!B131</f>
        <v>Springside Shawforth</v>
      </c>
      <c r="D158" s="14" t="str">
        <f>Calculations!C131</f>
        <v>Residential</v>
      </c>
      <c r="E158" s="15">
        <f>Calculations!D131</f>
        <v>5.5714026515000001E-2</v>
      </c>
      <c r="F158" s="15">
        <f>Calculations!H131</f>
        <v>5.5714026515000001E-2</v>
      </c>
      <c r="G158" s="15">
        <f>Calculations!L131</f>
        <v>100</v>
      </c>
      <c r="H158" s="15">
        <f>Calculations!G131</f>
        <v>0</v>
      </c>
      <c r="I158" s="15">
        <f>Calculations!K131</f>
        <v>0</v>
      </c>
      <c r="J158" s="15">
        <f>Calculations!F131</f>
        <v>0</v>
      </c>
      <c r="K158" s="15">
        <f>Calculations!J131</f>
        <v>0</v>
      </c>
      <c r="L158" s="15">
        <f>Calculations!E131</f>
        <v>0</v>
      </c>
      <c r="M158" s="15">
        <f>Calculations!I131</f>
        <v>0</v>
      </c>
      <c r="N158" s="15">
        <f>Calculations!M131</f>
        <v>0</v>
      </c>
      <c r="O158" s="15">
        <f>Calculations!P131</f>
        <v>0</v>
      </c>
      <c r="P158" s="15">
        <f>Calculations!N131</f>
        <v>0</v>
      </c>
      <c r="Q158" s="15">
        <f>Calculations!Q131</f>
        <v>0</v>
      </c>
      <c r="R158" s="15">
        <f>Calculations!O131</f>
        <v>4.4935559283300001E-2</v>
      </c>
      <c r="S158" s="15">
        <f>Calculations!R131</f>
        <v>80.653943170310811</v>
      </c>
      <c r="T158" s="38" t="s">
        <v>658</v>
      </c>
      <c r="U158" s="14" t="s">
        <v>47</v>
      </c>
      <c r="V158" s="14" t="s">
        <v>44</v>
      </c>
    </row>
    <row r="159" spans="2:22" x14ac:dyDescent="0.2">
      <c r="B159" s="14" t="str">
        <f>Calculations!A132</f>
        <v>SFRA133</v>
      </c>
      <c r="C159" s="34" t="str">
        <f>Calculations!B132</f>
        <v>Adj Waterbarn Chapel Rakehead Lane</v>
      </c>
      <c r="D159" s="14" t="str">
        <f>Calculations!C132</f>
        <v>Residential</v>
      </c>
      <c r="E159" s="15">
        <f>Calculations!D132</f>
        <v>1.2142184038299999</v>
      </c>
      <c r="F159" s="15">
        <f>Calculations!H132</f>
        <v>1.1372159716036714</v>
      </c>
      <c r="G159" s="15">
        <f>Calculations!L132</f>
        <v>93.658271692848643</v>
      </c>
      <c r="H159" s="15">
        <f>Calculations!G132</f>
        <v>3.8587158285099996E-6</v>
      </c>
      <c r="I159" s="15">
        <f>Calculations!K132</f>
        <v>3.1779421365534254E-4</v>
      </c>
      <c r="J159" s="15">
        <f>Calculations!F132</f>
        <v>7.6998573510500004E-2</v>
      </c>
      <c r="K159" s="15">
        <f>Calculations!J132</f>
        <v>6.3414105129377045</v>
      </c>
      <c r="L159" s="15">
        <f>Calculations!E132</f>
        <v>0</v>
      </c>
      <c r="M159" s="15">
        <f>Calculations!I132</f>
        <v>0</v>
      </c>
      <c r="N159" s="15">
        <f>Calculations!M132</f>
        <v>0.125865547853</v>
      </c>
      <c r="O159" s="15">
        <f>Calculations!P132</f>
        <v>10.365972666530441</v>
      </c>
      <c r="P159" s="15">
        <f>Calculations!N132</f>
        <v>0.101003541719</v>
      </c>
      <c r="Q159" s="15">
        <f>Calculations!Q132</f>
        <v>8.3183998365043141</v>
      </c>
      <c r="R159" s="15">
        <f>Calculations!O132</f>
        <v>0.86283078174700001</v>
      </c>
      <c r="S159" s="15">
        <f>Calculations!R132</f>
        <v>71.060591655123943</v>
      </c>
      <c r="T159" s="38" t="s">
        <v>658</v>
      </c>
      <c r="U159" s="14" t="s">
        <v>661</v>
      </c>
      <c r="V159" s="14" t="s">
        <v>660</v>
      </c>
    </row>
    <row r="160" spans="2:22" x14ac:dyDescent="0.2">
      <c r="B160" s="14" t="str">
        <f>Calculations!A133</f>
        <v>SFRA134</v>
      </c>
      <c r="C160" s="34" t="str">
        <f>Calculations!B133</f>
        <v>Adj Toll Bar Business Park</v>
      </c>
      <c r="D160" s="14" t="str">
        <f>Calculations!C133</f>
        <v>Residential</v>
      </c>
      <c r="E160" s="15">
        <f>Calculations!D133</f>
        <v>2.3622243837200001</v>
      </c>
      <c r="F160" s="15">
        <f>Calculations!H133</f>
        <v>1.884233515452</v>
      </c>
      <c r="G160" s="15">
        <f>Calculations!L133</f>
        <v>79.76522164607978</v>
      </c>
      <c r="H160" s="15">
        <f>Calculations!G133</f>
        <v>0.115635639013</v>
      </c>
      <c r="I160" s="15">
        <f>Calculations!K133</f>
        <v>4.8952013115239508</v>
      </c>
      <c r="J160" s="15">
        <f>Calculations!F133</f>
        <v>0.36235522925500002</v>
      </c>
      <c r="K160" s="15">
        <f>Calculations!J133</f>
        <v>15.339577042396273</v>
      </c>
      <c r="L160" s="15">
        <f>Calculations!E133</f>
        <v>0</v>
      </c>
      <c r="M160" s="15">
        <f>Calculations!I133</f>
        <v>0</v>
      </c>
      <c r="N160" s="15">
        <f>Calculations!M133</f>
        <v>0.19425685657200001</v>
      </c>
      <c r="O160" s="15">
        <f>Calculations!P133</f>
        <v>8.2234718221851075</v>
      </c>
      <c r="P160" s="15">
        <f>Calculations!N133</f>
        <v>5.0892003593400001E-2</v>
      </c>
      <c r="Q160" s="15">
        <f>Calculations!Q133</f>
        <v>2.1544102221676309</v>
      </c>
      <c r="R160" s="15">
        <f>Calculations!O133</f>
        <v>0.39648043532100002</v>
      </c>
      <c r="S160" s="15">
        <f>Calculations!R133</f>
        <v>16.784198743077397</v>
      </c>
      <c r="T160" s="39" t="s">
        <v>659</v>
      </c>
      <c r="U160" s="39" t="s">
        <v>41</v>
      </c>
      <c r="V160" s="39" t="s">
        <v>42</v>
      </c>
    </row>
    <row r="161" spans="2:22" x14ac:dyDescent="0.2">
      <c r="B161" s="14" t="str">
        <f>Calculations!A134</f>
        <v>SFRA135</v>
      </c>
      <c r="C161" s="34" t="str">
        <f>Calculations!B134</f>
        <v>South of Toll Bar Business Park</v>
      </c>
      <c r="D161" s="14" t="str">
        <f>Calculations!C134</f>
        <v>Residential</v>
      </c>
      <c r="E161" s="15">
        <f>Calculations!D134</f>
        <v>1.10184899134</v>
      </c>
      <c r="F161" s="15">
        <f>Calculations!H134</f>
        <v>0.10408737758200004</v>
      </c>
      <c r="G161" s="15">
        <f>Calculations!L134</f>
        <v>9.4466100527455623</v>
      </c>
      <c r="H161" s="15">
        <f>Calculations!G134</f>
        <v>0.28650994693800003</v>
      </c>
      <c r="I161" s="15">
        <f>Calculations!K134</f>
        <v>26.002650924929789</v>
      </c>
      <c r="J161" s="15">
        <f>Calculations!F134</f>
        <v>0.71125166681999996</v>
      </c>
      <c r="K161" s="15">
        <f>Calculations!J134</f>
        <v>64.550739022324649</v>
      </c>
      <c r="L161" s="15">
        <f>Calculations!E134</f>
        <v>0</v>
      </c>
      <c r="M161" s="15">
        <f>Calculations!I134</f>
        <v>0</v>
      </c>
      <c r="N161" s="15">
        <f>Calculations!M134</f>
        <v>4.8100264948299998E-2</v>
      </c>
      <c r="O161" s="15">
        <f>Calculations!P134</f>
        <v>4.3654135300158918</v>
      </c>
      <c r="P161" s="15">
        <f>Calculations!N134</f>
        <v>0.43503747580899998</v>
      </c>
      <c r="Q161" s="15">
        <f>Calculations!Q134</f>
        <v>39.482495262797727</v>
      </c>
      <c r="R161" s="15">
        <f>Calculations!O134</f>
        <v>0.61871112329900002</v>
      </c>
      <c r="S161" s="15">
        <f>Calculations!R134</f>
        <v>56.152079655358413</v>
      </c>
      <c r="T161" s="39" t="s">
        <v>658</v>
      </c>
      <c r="U161" s="39" t="s">
        <v>41</v>
      </c>
      <c r="V161" s="39" t="s">
        <v>42</v>
      </c>
    </row>
    <row r="162" spans="2:22" x14ac:dyDescent="0.2">
      <c r="B162" s="14" t="str">
        <f>Calculations!A135</f>
        <v>SFRA136</v>
      </c>
      <c r="C162" s="34" t="str">
        <f>Calculations!B135</f>
        <v>Brunswick Terrace</v>
      </c>
      <c r="D162" s="14" t="str">
        <f>Calculations!C135</f>
        <v>Residential</v>
      </c>
      <c r="E162" s="15">
        <f>Calculations!D135</f>
        <v>0.22878778965499999</v>
      </c>
      <c r="F162" s="15">
        <f>Calculations!H135</f>
        <v>0.22878778965499999</v>
      </c>
      <c r="G162" s="15">
        <f>Calculations!L135</f>
        <v>100</v>
      </c>
      <c r="H162" s="15">
        <f>Calculations!G135</f>
        <v>0</v>
      </c>
      <c r="I162" s="15">
        <f>Calculations!K135</f>
        <v>0</v>
      </c>
      <c r="J162" s="15">
        <f>Calculations!F135</f>
        <v>0</v>
      </c>
      <c r="K162" s="15">
        <f>Calculations!J135</f>
        <v>0</v>
      </c>
      <c r="L162" s="15">
        <f>Calculations!E135</f>
        <v>0</v>
      </c>
      <c r="M162" s="15">
        <f>Calculations!I135</f>
        <v>0</v>
      </c>
      <c r="N162" s="15">
        <f>Calculations!M135</f>
        <v>0</v>
      </c>
      <c r="O162" s="15">
        <f>Calculations!P135</f>
        <v>0</v>
      </c>
      <c r="P162" s="15">
        <f>Calculations!N135</f>
        <v>0</v>
      </c>
      <c r="Q162" s="15">
        <f>Calculations!Q135</f>
        <v>0</v>
      </c>
      <c r="R162" s="15">
        <f>Calculations!O135</f>
        <v>0</v>
      </c>
      <c r="S162" s="15">
        <f>Calculations!R135</f>
        <v>0</v>
      </c>
      <c r="T162" s="38" t="s">
        <v>659</v>
      </c>
      <c r="U162" s="14" t="s">
        <v>656</v>
      </c>
      <c r="V162" s="14" t="s">
        <v>46</v>
      </c>
    </row>
    <row r="163" spans="2:22" x14ac:dyDescent="0.2">
      <c r="B163" s="14" t="str">
        <f>Calculations!A136</f>
        <v>SFRA137</v>
      </c>
      <c r="C163" s="34" t="str">
        <f>Calculations!B136</f>
        <v>Lee Brook Close, Rake Foot</v>
      </c>
      <c r="D163" s="14" t="str">
        <f>Calculations!C136</f>
        <v>Residential</v>
      </c>
      <c r="E163" s="15">
        <f>Calculations!D136</f>
        <v>0.97081311180300001</v>
      </c>
      <c r="F163" s="15">
        <f>Calculations!H136</f>
        <v>0.83857284130560006</v>
      </c>
      <c r="G163" s="15">
        <f>Calculations!L136</f>
        <v>86.378400859069316</v>
      </c>
      <c r="H163" s="15">
        <f>Calculations!G136</f>
        <v>2.91971977694E-2</v>
      </c>
      <c r="I163" s="15">
        <f>Calculations!K136</f>
        <v>3.0074993234459706</v>
      </c>
      <c r="J163" s="15">
        <f>Calculations!F136</f>
        <v>0.10304307272799999</v>
      </c>
      <c r="K163" s="15">
        <f>Calculations!J136</f>
        <v>10.614099817484723</v>
      </c>
      <c r="L163" s="15">
        <f>Calculations!E136</f>
        <v>0</v>
      </c>
      <c r="M163" s="15">
        <f>Calculations!I136</f>
        <v>0</v>
      </c>
      <c r="N163" s="15">
        <f>Calculations!M136</f>
        <v>0.13790077817800001</v>
      </c>
      <c r="O163" s="15">
        <f>Calculations!P136</f>
        <v>14.204667870821176</v>
      </c>
      <c r="P163" s="15">
        <f>Calculations!N136</f>
        <v>0.10998409567300001</v>
      </c>
      <c r="Q163" s="15">
        <f>Calculations!Q136</f>
        <v>11.329069862760392</v>
      </c>
      <c r="R163" s="15">
        <f>Calculations!O136</f>
        <v>0.23275963439299999</v>
      </c>
      <c r="S163" s="15">
        <f>Calculations!R136</f>
        <v>23.97574070262786</v>
      </c>
      <c r="T163" s="39" t="s">
        <v>658</v>
      </c>
      <c r="U163" s="39" t="s">
        <v>41</v>
      </c>
      <c r="V163" s="39" t="s">
        <v>42</v>
      </c>
    </row>
    <row r="164" spans="2:22" x14ac:dyDescent="0.2">
      <c r="B164" s="14" t="str">
        <f>Calculations!A137</f>
        <v>SFRA138</v>
      </c>
      <c r="C164" s="34" t="str">
        <f>Calculations!B137</f>
        <v>Hugh Business Park</v>
      </c>
      <c r="D164" s="14" t="str">
        <f>Calculations!C137</f>
        <v>Residential</v>
      </c>
      <c r="E164" s="15">
        <f>Calculations!D137</f>
        <v>1.24578185548</v>
      </c>
      <c r="F164" s="15">
        <f>Calculations!H137</f>
        <v>1.24578185548</v>
      </c>
      <c r="G164" s="15">
        <f>Calculations!L137</f>
        <v>100</v>
      </c>
      <c r="H164" s="15">
        <f>Calculations!G137</f>
        <v>0</v>
      </c>
      <c r="I164" s="15">
        <f>Calculations!K137</f>
        <v>0</v>
      </c>
      <c r="J164" s="15">
        <f>Calculations!F137</f>
        <v>0</v>
      </c>
      <c r="K164" s="15">
        <f>Calculations!J137</f>
        <v>0</v>
      </c>
      <c r="L164" s="15">
        <f>Calculations!E137</f>
        <v>0</v>
      </c>
      <c r="M164" s="15">
        <f>Calculations!I137</f>
        <v>0</v>
      </c>
      <c r="N164" s="15">
        <f>Calculations!M137</f>
        <v>1.2800000000000001E-2</v>
      </c>
      <c r="O164" s="15">
        <f>Calculations!P137</f>
        <v>1.0274672041252486</v>
      </c>
      <c r="P164" s="15">
        <f>Calculations!N137</f>
        <v>5.68894799996E-2</v>
      </c>
      <c r="Q164" s="15">
        <f>Calculations!Q137</f>
        <v>4.5665683561975197</v>
      </c>
      <c r="R164" s="15">
        <f>Calculations!O137</f>
        <v>7.0821385958799998E-2</v>
      </c>
      <c r="S164" s="15">
        <f>Calculations!R137</f>
        <v>5.6848946424502635</v>
      </c>
      <c r="T164" s="38" t="s">
        <v>659</v>
      </c>
      <c r="U164" s="14" t="s">
        <v>655</v>
      </c>
      <c r="V164" s="14" t="s">
        <v>45</v>
      </c>
    </row>
    <row r="165" spans="2:22" x14ac:dyDescent="0.2">
      <c r="B165" s="14" t="str">
        <f>Calculations!A138</f>
        <v>SFRA139</v>
      </c>
      <c r="C165" s="34" t="str">
        <f>Calculations!B138</f>
        <v>Gaghills Building Lane</v>
      </c>
      <c r="D165" s="14" t="str">
        <f>Calculations!C138</f>
        <v>Residential</v>
      </c>
      <c r="E165" s="15">
        <f>Calculations!D138</f>
        <v>1.0687310909200001</v>
      </c>
      <c r="F165" s="15">
        <f>Calculations!H138</f>
        <v>0.16629921484400001</v>
      </c>
      <c r="G165" s="15">
        <f>Calculations!L138</f>
        <v>15.560435759461624</v>
      </c>
      <c r="H165" s="15">
        <f>Calculations!G138</f>
        <v>0.67230895229800003</v>
      </c>
      <c r="I165" s="15">
        <f>Calculations!K138</f>
        <v>62.907213798679109</v>
      </c>
      <c r="J165" s="15">
        <f>Calculations!F138</f>
        <v>0.230122923778</v>
      </c>
      <c r="K165" s="15">
        <f>Calculations!J138</f>
        <v>21.532350441859268</v>
      </c>
      <c r="L165" s="15">
        <f>Calculations!E138</f>
        <v>0</v>
      </c>
      <c r="M165" s="15">
        <f>Calculations!I138</f>
        <v>0</v>
      </c>
      <c r="N165" s="15">
        <f>Calculations!M138</f>
        <v>0.69577120360300004</v>
      </c>
      <c r="O165" s="15">
        <f>Calculations!P138</f>
        <v>65.102551007855169</v>
      </c>
      <c r="P165" s="15">
        <f>Calculations!N138</f>
        <v>0.104241747545</v>
      </c>
      <c r="Q165" s="15">
        <f>Calculations!Q138</f>
        <v>9.7537863762590788</v>
      </c>
      <c r="R165" s="15">
        <f>Calculations!O138</f>
        <v>0.106183085611</v>
      </c>
      <c r="S165" s="15">
        <f>Calculations!R138</f>
        <v>9.9354352571135536</v>
      </c>
      <c r="T165" s="39" t="s">
        <v>658</v>
      </c>
      <c r="U165" s="39" t="s">
        <v>41</v>
      </c>
      <c r="V165" s="39" t="s">
        <v>42</v>
      </c>
    </row>
    <row r="166" spans="2:22" x14ac:dyDescent="0.2">
      <c r="B166" s="14" t="str">
        <f>Calculations!A139</f>
        <v>SFRA140</v>
      </c>
      <c r="C166" s="34" t="str">
        <f>Calculations!B139</f>
        <v>Globe Mill and Adj Land</v>
      </c>
      <c r="D166" s="14" t="str">
        <f>Calculations!C139</f>
        <v>Residential</v>
      </c>
      <c r="E166" s="15">
        <f>Calculations!D139</f>
        <v>1.5784993602499999</v>
      </c>
      <c r="F166" s="15">
        <f>Calculations!H139</f>
        <v>0.24600411087799995</v>
      </c>
      <c r="G166" s="15">
        <f>Calculations!L139</f>
        <v>15.584682330123862</v>
      </c>
      <c r="H166" s="15">
        <f>Calculations!G139</f>
        <v>0.407806008665</v>
      </c>
      <c r="I166" s="15">
        <f>Calculations!K139</f>
        <v>25.835044279043128</v>
      </c>
      <c r="J166" s="15">
        <f>Calculations!F139</f>
        <v>0.92468924070699998</v>
      </c>
      <c r="K166" s="15">
        <f>Calculations!J139</f>
        <v>58.580273390833007</v>
      </c>
      <c r="L166" s="15">
        <f>Calculations!E139</f>
        <v>0</v>
      </c>
      <c r="M166" s="15">
        <f>Calculations!I139</f>
        <v>0</v>
      </c>
      <c r="N166" s="15">
        <f>Calculations!M139</f>
        <v>0.76758137370099999</v>
      </c>
      <c r="O166" s="15">
        <f>Calculations!P139</f>
        <v>48.627284434212996</v>
      </c>
      <c r="P166" s="15">
        <f>Calculations!N139</f>
        <v>0.139469666332</v>
      </c>
      <c r="Q166" s="15">
        <f>Calculations!Q139</f>
        <v>8.8355858636465356</v>
      </c>
      <c r="R166" s="15">
        <f>Calculations!O139</f>
        <v>0.29646490430400002</v>
      </c>
      <c r="S166" s="15">
        <f>Calculations!R139</f>
        <v>18.78143962358315</v>
      </c>
      <c r="T166" s="39" t="s">
        <v>658</v>
      </c>
      <c r="U166" s="39" t="s">
        <v>41</v>
      </c>
      <c r="V166" s="39" t="s">
        <v>42</v>
      </c>
    </row>
    <row r="167" spans="2:22" x14ac:dyDescent="0.2">
      <c r="B167" s="14" t="str">
        <f>Calculations!A140</f>
        <v>SFRA141</v>
      </c>
      <c r="C167" s="34" t="str">
        <f>Calculations!B140</f>
        <v>Dale Mill Burnley Road East</v>
      </c>
      <c r="D167" s="14" t="str">
        <f>Calculations!C140</f>
        <v>Residential</v>
      </c>
      <c r="E167" s="15">
        <f>Calculations!D140</f>
        <v>1.25880483157</v>
      </c>
      <c r="F167" s="15">
        <f>Calculations!H140</f>
        <v>0.19187789527299995</v>
      </c>
      <c r="G167" s="15">
        <f>Calculations!L140</f>
        <v>15.242862949110785</v>
      </c>
      <c r="H167" s="15">
        <f>Calculations!G140</f>
        <v>0.104976855861</v>
      </c>
      <c r="I167" s="15">
        <f>Calculations!K140</f>
        <v>8.3394068109884287</v>
      </c>
      <c r="J167" s="15">
        <f>Calculations!F140</f>
        <v>0.96195008043600005</v>
      </c>
      <c r="K167" s="15">
        <f>Calculations!J140</f>
        <v>76.417730239900777</v>
      </c>
      <c r="L167" s="15">
        <f>Calculations!E140</f>
        <v>0</v>
      </c>
      <c r="M167" s="15">
        <f>Calculations!I140</f>
        <v>0</v>
      </c>
      <c r="N167" s="15">
        <f>Calculations!M140</f>
        <v>0.190371008152</v>
      </c>
      <c r="O167" s="15">
        <f>Calculations!P140</f>
        <v>15.123155184792742</v>
      </c>
      <c r="P167" s="15">
        <f>Calculations!N140</f>
        <v>3.4223004217299999E-2</v>
      </c>
      <c r="Q167" s="15">
        <f>Calculations!Q140</f>
        <v>2.7186902495930654</v>
      </c>
      <c r="R167" s="15">
        <f>Calculations!O140</f>
        <v>0.10408130770100001</v>
      </c>
      <c r="S167" s="15">
        <f>Calculations!R140</f>
        <v>8.2682640780134484</v>
      </c>
      <c r="T167" s="39" t="s">
        <v>658</v>
      </c>
      <c r="U167" s="39" t="s">
        <v>41</v>
      </c>
      <c r="V167" s="39" t="s">
        <v>42</v>
      </c>
    </row>
    <row r="168" spans="2:22" x14ac:dyDescent="0.2">
      <c r="B168" s="14" t="str">
        <f>Calculations!A141</f>
        <v>SFRA142</v>
      </c>
      <c r="C168" s="34" t="str">
        <f>Calculations!B141</f>
        <v>Old Football Ground Manchester Road</v>
      </c>
      <c r="D168" s="14" t="str">
        <f>Calculations!C141</f>
        <v>Residential</v>
      </c>
      <c r="E168" s="15">
        <f>Calculations!D141</f>
        <v>1.7337642841500001</v>
      </c>
      <c r="F168" s="15">
        <f>Calculations!H141</f>
        <v>0.27759562969700013</v>
      </c>
      <c r="G168" s="15">
        <f>Calculations!L141</f>
        <v>16.011151702383515</v>
      </c>
      <c r="H168" s="15">
        <f>Calculations!G141</f>
        <v>1.0524356080499999</v>
      </c>
      <c r="I168" s="15">
        <f>Calculations!K141</f>
        <v>60.702346776394108</v>
      </c>
      <c r="J168" s="15">
        <f>Calculations!F141</f>
        <v>0.40373304640300001</v>
      </c>
      <c r="K168" s="15">
        <f>Calculations!J141</f>
        <v>23.286501521222377</v>
      </c>
      <c r="L168" s="15">
        <f>Calculations!E141</f>
        <v>0</v>
      </c>
      <c r="M168" s="15">
        <f>Calculations!I141</f>
        <v>0</v>
      </c>
      <c r="N168" s="15">
        <f>Calculations!M141</f>
        <v>2.4400000000000002E-2</v>
      </c>
      <c r="O168" s="15">
        <f>Calculations!P141</f>
        <v>1.407342406523411</v>
      </c>
      <c r="P168" s="15">
        <f>Calculations!N141</f>
        <v>4.5152443058099997E-2</v>
      </c>
      <c r="Q168" s="15">
        <f>Calculations!Q141</f>
        <v>2.6043011423687599</v>
      </c>
      <c r="R168" s="15">
        <f>Calculations!O141</f>
        <v>0.81168411749199998</v>
      </c>
      <c r="S168" s="15">
        <f>Calculations!R141</f>
        <v>46.816290133115665</v>
      </c>
      <c r="T168" s="39" t="s">
        <v>658</v>
      </c>
      <c r="U168" s="39" t="s">
        <v>41</v>
      </c>
      <c r="V168" s="39" t="s">
        <v>42</v>
      </c>
    </row>
    <row r="169" spans="2:22" x14ac:dyDescent="0.2">
      <c r="B169" s="14" t="str">
        <f>Calculations!A142</f>
        <v>SFRA143</v>
      </c>
      <c r="C169" s="34" t="str">
        <f>Calculations!B142</f>
        <v>Land west of Blackburn Road</v>
      </c>
      <c r="D169" s="14" t="str">
        <f>Calculations!C142</f>
        <v>Residential</v>
      </c>
      <c r="E169" s="15">
        <f>Calculations!D142</f>
        <v>1.28610376711</v>
      </c>
      <c r="F169" s="15">
        <f>Calculations!H142</f>
        <v>1.28610376711</v>
      </c>
      <c r="G169" s="15">
        <f>Calculations!L142</f>
        <v>100</v>
      </c>
      <c r="H169" s="15">
        <f>Calculations!G142</f>
        <v>0</v>
      </c>
      <c r="I169" s="15">
        <f>Calculations!K142</f>
        <v>0</v>
      </c>
      <c r="J169" s="15">
        <f>Calculations!F142</f>
        <v>0</v>
      </c>
      <c r="K169" s="15">
        <f>Calculations!J142</f>
        <v>0</v>
      </c>
      <c r="L169" s="15">
        <f>Calculations!E142</f>
        <v>0</v>
      </c>
      <c r="M169" s="15">
        <f>Calculations!I142</f>
        <v>0</v>
      </c>
      <c r="N169" s="15">
        <f>Calculations!M142</f>
        <v>0</v>
      </c>
      <c r="O169" s="15">
        <f>Calculations!P142</f>
        <v>0</v>
      </c>
      <c r="P169" s="15">
        <f>Calculations!N142</f>
        <v>0</v>
      </c>
      <c r="Q169" s="15">
        <f>Calculations!Q142</f>
        <v>0</v>
      </c>
      <c r="R169" s="15">
        <f>Calculations!O142</f>
        <v>3.2388999993000002E-4</v>
      </c>
      <c r="S169" s="15">
        <f>Calculations!R142</f>
        <v>2.518381550641223E-2</v>
      </c>
      <c r="T169" s="38" t="s">
        <v>659</v>
      </c>
      <c r="U169" s="14" t="s">
        <v>655</v>
      </c>
      <c r="V169" s="14" t="s">
        <v>45</v>
      </c>
    </row>
    <row r="170" spans="2:22" x14ac:dyDescent="0.2">
      <c r="B170" s="14" t="str">
        <f>Calculations!A143</f>
        <v>SFRA144</v>
      </c>
      <c r="C170" s="34" t="str">
        <f>Calculations!B143</f>
        <v>Alderwood/Pack Horse Farm</v>
      </c>
      <c r="D170" s="14" t="str">
        <f>Calculations!C143</f>
        <v>Residential</v>
      </c>
      <c r="E170" s="15">
        <f>Calculations!D143</f>
        <v>0.53880450956500003</v>
      </c>
      <c r="F170" s="15">
        <f>Calculations!H143</f>
        <v>0.53880450956500003</v>
      </c>
      <c r="G170" s="15">
        <f>Calculations!L143</f>
        <v>100</v>
      </c>
      <c r="H170" s="15">
        <f>Calculations!G143</f>
        <v>0</v>
      </c>
      <c r="I170" s="15">
        <f>Calculations!K143</f>
        <v>0</v>
      </c>
      <c r="J170" s="15">
        <f>Calculations!F143</f>
        <v>0</v>
      </c>
      <c r="K170" s="15">
        <f>Calculations!J143</f>
        <v>0</v>
      </c>
      <c r="L170" s="15">
        <f>Calculations!E143</f>
        <v>0</v>
      </c>
      <c r="M170" s="15">
        <f>Calculations!I143</f>
        <v>0</v>
      </c>
      <c r="N170" s="15">
        <f>Calculations!M143</f>
        <v>0</v>
      </c>
      <c r="O170" s="15">
        <f>Calculations!P143</f>
        <v>0</v>
      </c>
      <c r="P170" s="15">
        <f>Calculations!N143</f>
        <v>0</v>
      </c>
      <c r="Q170" s="15">
        <f>Calculations!Q143</f>
        <v>0</v>
      </c>
      <c r="R170" s="15">
        <f>Calculations!O143</f>
        <v>0</v>
      </c>
      <c r="S170" s="15">
        <f>Calculations!R143</f>
        <v>0</v>
      </c>
      <c r="T170" s="38" t="s">
        <v>659</v>
      </c>
      <c r="U170" s="14" t="s">
        <v>656</v>
      </c>
      <c r="V170" s="14" t="s">
        <v>46</v>
      </c>
    </row>
    <row r="171" spans="2:22" x14ac:dyDescent="0.2">
      <c r="B171" s="14" t="str">
        <f>Calculations!A144</f>
        <v>SFRA145</v>
      </c>
      <c r="C171" s="34" t="str">
        <f>Calculations!B144</f>
        <v>Land East of Burnley Road</v>
      </c>
      <c r="D171" s="14" t="str">
        <f>Calculations!C144</f>
        <v>Residential</v>
      </c>
      <c r="E171" s="15">
        <f>Calculations!D144</f>
        <v>0.31378662376400002</v>
      </c>
      <c r="F171" s="15">
        <f>Calculations!H144</f>
        <v>0.31378662376400002</v>
      </c>
      <c r="G171" s="15">
        <f>Calculations!L144</f>
        <v>100</v>
      </c>
      <c r="H171" s="15">
        <f>Calculations!G144</f>
        <v>0</v>
      </c>
      <c r="I171" s="15">
        <f>Calculations!K144</f>
        <v>0</v>
      </c>
      <c r="J171" s="15">
        <f>Calculations!F144</f>
        <v>0</v>
      </c>
      <c r="K171" s="15">
        <f>Calculations!J144</f>
        <v>0</v>
      </c>
      <c r="L171" s="15">
        <f>Calculations!E144</f>
        <v>0</v>
      </c>
      <c r="M171" s="15">
        <f>Calculations!I144</f>
        <v>0</v>
      </c>
      <c r="N171" s="15">
        <f>Calculations!M144</f>
        <v>0</v>
      </c>
      <c r="O171" s="15">
        <f>Calculations!P144</f>
        <v>0</v>
      </c>
      <c r="P171" s="15">
        <f>Calculations!N144</f>
        <v>0</v>
      </c>
      <c r="Q171" s="15">
        <f>Calculations!Q144</f>
        <v>0</v>
      </c>
      <c r="R171" s="15">
        <f>Calculations!O144</f>
        <v>7.3520952323800001E-3</v>
      </c>
      <c r="S171" s="15">
        <f>Calculations!R144</f>
        <v>2.3430237860966106</v>
      </c>
      <c r="T171" s="38" t="s">
        <v>659</v>
      </c>
      <c r="U171" s="14" t="s">
        <v>655</v>
      </c>
      <c r="V171" s="14" t="s">
        <v>45</v>
      </c>
    </row>
    <row r="172" spans="2:22" x14ac:dyDescent="0.2">
      <c r="B172" s="14" t="str">
        <f>Calculations!A145</f>
        <v>SFRA146</v>
      </c>
      <c r="C172" s="34" t="str">
        <f>Calculations!B145</f>
        <v>Horse &amp; Jockey</v>
      </c>
      <c r="D172" s="14" t="str">
        <f>Calculations!C145</f>
        <v>Residential</v>
      </c>
      <c r="E172" s="15">
        <f>Calculations!D145</f>
        <v>0.217176005305</v>
      </c>
      <c r="F172" s="15">
        <f>Calculations!H145</f>
        <v>0.217176005305</v>
      </c>
      <c r="G172" s="15">
        <f>Calculations!L145</f>
        <v>100</v>
      </c>
      <c r="H172" s="15">
        <f>Calculations!G145</f>
        <v>0</v>
      </c>
      <c r="I172" s="15">
        <f>Calculations!K145</f>
        <v>0</v>
      </c>
      <c r="J172" s="15">
        <f>Calculations!F145</f>
        <v>0</v>
      </c>
      <c r="K172" s="15">
        <f>Calculations!J145</f>
        <v>0</v>
      </c>
      <c r="L172" s="15">
        <f>Calculations!E145</f>
        <v>0</v>
      </c>
      <c r="M172" s="15">
        <f>Calculations!I145</f>
        <v>0</v>
      </c>
      <c r="N172" s="15">
        <f>Calculations!M145</f>
        <v>0</v>
      </c>
      <c r="O172" s="15">
        <f>Calculations!P145</f>
        <v>0</v>
      </c>
      <c r="P172" s="15">
        <f>Calculations!N145</f>
        <v>0</v>
      </c>
      <c r="Q172" s="15">
        <f>Calculations!Q145</f>
        <v>0</v>
      </c>
      <c r="R172" s="15">
        <f>Calculations!O145</f>
        <v>0</v>
      </c>
      <c r="S172" s="15">
        <f>Calculations!R145</f>
        <v>0</v>
      </c>
      <c r="T172" s="38" t="s">
        <v>659</v>
      </c>
      <c r="U172" s="14" t="s">
        <v>656</v>
      </c>
      <c r="V172" s="14" t="s">
        <v>46</v>
      </c>
    </row>
    <row r="173" spans="2:22" x14ac:dyDescent="0.2">
      <c r="B173" s="14" t="str">
        <f>Calculations!A146</f>
        <v>SFRA147</v>
      </c>
      <c r="C173" s="34" t="str">
        <f>Calculations!B146</f>
        <v>Bolton Road North</v>
      </c>
      <c r="D173" s="14" t="str">
        <f>Calculations!C146</f>
        <v>Residential</v>
      </c>
      <c r="E173" s="15">
        <f>Calculations!D146</f>
        <v>0.20242425499</v>
      </c>
      <c r="F173" s="15">
        <f>Calculations!H146</f>
        <v>0.20242425499</v>
      </c>
      <c r="G173" s="15">
        <f>Calculations!L146</f>
        <v>100</v>
      </c>
      <c r="H173" s="15">
        <f>Calculations!G146</f>
        <v>0</v>
      </c>
      <c r="I173" s="15">
        <f>Calculations!K146</f>
        <v>0</v>
      </c>
      <c r="J173" s="15">
        <f>Calculations!F146</f>
        <v>0</v>
      </c>
      <c r="K173" s="15">
        <f>Calculations!J146</f>
        <v>0</v>
      </c>
      <c r="L173" s="15">
        <f>Calculations!E146</f>
        <v>0</v>
      </c>
      <c r="M173" s="15">
        <f>Calculations!I146</f>
        <v>0</v>
      </c>
      <c r="N173" s="15">
        <f>Calculations!M146</f>
        <v>2.9218570006400002E-4</v>
      </c>
      <c r="O173" s="15">
        <f>Calculations!P146</f>
        <v>0.14434322610125666</v>
      </c>
      <c r="P173" s="15">
        <f>Calculations!N146</f>
        <v>3.2787545792299999E-3</v>
      </c>
      <c r="Q173" s="15">
        <f>Calculations!Q146</f>
        <v>1.6197439281137402</v>
      </c>
      <c r="R173" s="15">
        <f>Calculations!O146</f>
        <v>3.05065983172E-3</v>
      </c>
      <c r="S173" s="15">
        <f>Calculations!R146</f>
        <v>1.5070623981650353</v>
      </c>
      <c r="T173" s="38" t="s">
        <v>659</v>
      </c>
      <c r="U173" s="14" t="s">
        <v>655</v>
      </c>
      <c r="V173" s="14" t="s">
        <v>45</v>
      </c>
    </row>
    <row r="174" spans="2:22" x14ac:dyDescent="0.2">
      <c r="B174" s="14" t="str">
        <f>Calculations!A147</f>
        <v>SFRA148</v>
      </c>
      <c r="C174" s="34" t="str">
        <f>Calculations!B147</f>
        <v>Water Lane</v>
      </c>
      <c r="D174" s="14" t="str">
        <f>Calculations!C147</f>
        <v>Residential</v>
      </c>
      <c r="E174" s="15">
        <f>Calculations!D147</f>
        <v>0.298653195137</v>
      </c>
      <c r="F174" s="15">
        <f>Calculations!H147</f>
        <v>0.298653195137</v>
      </c>
      <c r="G174" s="15">
        <f>Calculations!L147</f>
        <v>100</v>
      </c>
      <c r="H174" s="15">
        <f>Calculations!G147</f>
        <v>0</v>
      </c>
      <c r="I174" s="15">
        <f>Calculations!K147</f>
        <v>0</v>
      </c>
      <c r="J174" s="15">
        <f>Calculations!F147</f>
        <v>0</v>
      </c>
      <c r="K174" s="15">
        <f>Calculations!J147</f>
        <v>0</v>
      </c>
      <c r="L174" s="15">
        <f>Calculations!E147</f>
        <v>0</v>
      </c>
      <c r="M174" s="15">
        <f>Calculations!I147</f>
        <v>0</v>
      </c>
      <c r="N174" s="15">
        <f>Calculations!M147</f>
        <v>0</v>
      </c>
      <c r="O174" s="15">
        <f>Calculations!P147</f>
        <v>0</v>
      </c>
      <c r="P174" s="15">
        <f>Calculations!N147</f>
        <v>0</v>
      </c>
      <c r="Q174" s="15">
        <f>Calculations!Q147</f>
        <v>0</v>
      </c>
      <c r="R174" s="15">
        <f>Calculations!O147</f>
        <v>0</v>
      </c>
      <c r="S174" s="15">
        <f>Calculations!R147</f>
        <v>0</v>
      </c>
      <c r="T174" s="38" t="s">
        <v>659</v>
      </c>
      <c r="U174" s="14" t="s">
        <v>656</v>
      </c>
      <c r="V174" s="14" t="s">
        <v>46</v>
      </c>
    </row>
    <row r="175" spans="2:22" x14ac:dyDescent="0.2">
      <c r="B175" s="14" t="str">
        <f>Calculations!A148</f>
        <v>SFRA149</v>
      </c>
      <c r="C175" s="34" t="str">
        <f>Calculations!B148</f>
        <v>Roundhill road/Rising Bridge Road</v>
      </c>
      <c r="D175" s="14" t="str">
        <f>Calculations!C148</f>
        <v>Residential</v>
      </c>
      <c r="E175" s="15">
        <f>Calculations!D148</f>
        <v>1.3051276218400001</v>
      </c>
      <c r="F175" s="15">
        <f>Calculations!H148</f>
        <v>1.3051276218400001</v>
      </c>
      <c r="G175" s="15">
        <f>Calculations!L148</f>
        <v>100</v>
      </c>
      <c r="H175" s="15">
        <f>Calculations!G148</f>
        <v>0</v>
      </c>
      <c r="I175" s="15">
        <f>Calculations!K148</f>
        <v>0</v>
      </c>
      <c r="J175" s="15">
        <f>Calculations!F148</f>
        <v>0</v>
      </c>
      <c r="K175" s="15">
        <f>Calculations!J148</f>
        <v>0</v>
      </c>
      <c r="L175" s="15">
        <f>Calculations!E148</f>
        <v>0</v>
      </c>
      <c r="M175" s="15">
        <f>Calculations!I148</f>
        <v>0</v>
      </c>
      <c r="N175" s="15">
        <f>Calculations!M148</f>
        <v>0</v>
      </c>
      <c r="O175" s="15">
        <f>Calculations!P148</f>
        <v>0</v>
      </c>
      <c r="P175" s="15">
        <f>Calculations!N148</f>
        <v>0</v>
      </c>
      <c r="Q175" s="15">
        <f>Calculations!Q148</f>
        <v>0</v>
      </c>
      <c r="R175" s="15">
        <f>Calculations!O148</f>
        <v>2.4398541016499999E-2</v>
      </c>
      <c r="S175" s="15">
        <f>Calculations!R148</f>
        <v>1.8694371805649437</v>
      </c>
      <c r="T175" s="38" t="s">
        <v>659</v>
      </c>
      <c r="U175" s="14" t="s">
        <v>655</v>
      </c>
      <c r="V175" s="14" t="s">
        <v>45</v>
      </c>
    </row>
    <row r="176" spans="2:22" ht="25.5" x14ac:dyDescent="0.2">
      <c r="B176" s="14" t="str">
        <f>Calculations!A149</f>
        <v>SFRA150</v>
      </c>
      <c r="C176" s="34" t="str">
        <f>Calculations!B149</f>
        <v>Land between Commercial Street &amp; Loveclough Park</v>
      </c>
      <c r="D176" s="14" t="str">
        <f>Calculations!C149</f>
        <v>Residential</v>
      </c>
      <c r="E176" s="15">
        <f>Calculations!D149</f>
        <v>0.167494117911</v>
      </c>
      <c r="F176" s="15">
        <f>Calculations!H149</f>
        <v>0.167494117911</v>
      </c>
      <c r="G176" s="15">
        <f>Calculations!L149</f>
        <v>100</v>
      </c>
      <c r="H176" s="15">
        <f>Calculations!G149</f>
        <v>0</v>
      </c>
      <c r="I176" s="15">
        <f>Calculations!K149</f>
        <v>0</v>
      </c>
      <c r="J176" s="15">
        <f>Calculations!F149</f>
        <v>0</v>
      </c>
      <c r="K176" s="15">
        <f>Calculations!J149</f>
        <v>0</v>
      </c>
      <c r="L176" s="15">
        <f>Calculations!E149</f>
        <v>0</v>
      </c>
      <c r="M176" s="15">
        <f>Calculations!I149</f>
        <v>0</v>
      </c>
      <c r="N176" s="15">
        <f>Calculations!M149</f>
        <v>0</v>
      </c>
      <c r="O176" s="15">
        <f>Calculations!P149</f>
        <v>0</v>
      </c>
      <c r="P176" s="15">
        <f>Calculations!N149</f>
        <v>0</v>
      </c>
      <c r="Q176" s="15">
        <f>Calculations!Q149</f>
        <v>0</v>
      </c>
      <c r="R176" s="15">
        <f>Calculations!O149</f>
        <v>0</v>
      </c>
      <c r="S176" s="15">
        <f>Calculations!R149</f>
        <v>0</v>
      </c>
      <c r="T176" s="38" t="s">
        <v>659</v>
      </c>
      <c r="U176" s="14" t="s">
        <v>656</v>
      </c>
      <c r="V176" s="14" t="s">
        <v>46</v>
      </c>
    </row>
    <row r="177" spans="2:22" x14ac:dyDescent="0.2">
      <c r="B177" s="14" t="str">
        <f>Calculations!A150</f>
        <v>SFRA151</v>
      </c>
      <c r="C177" s="34" t="str">
        <f>Calculations!B150</f>
        <v>Redundant Car Park Cowpe Road</v>
      </c>
      <c r="D177" s="14" t="str">
        <f>Calculations!C150</f>
        <v>Residential</v>
      </c>
      <c r="E177" s="15">
        <f>Calculations!D150</f>
        <v>0.13892392763299999</v>
      </c>
      <c r="F177" s="15">
        <f>Calculations!H150</f>
        <v>0.12851733314466998</v>
      </c>
      <c r="G177" s="15">
        <f>Calculations!L150</f>
        <v>92.509141754312139</v>
      </c>
      <c r="H177" s="15">
        <f>Calculations!G150</f>
        <v>2.2971087737100001E-3</v>
      </c>
      <c r="I177" s="15">
        <f>Calculations!K150</f>
        <v>1.6535011735187546</v>
      </c>
      <c r="J177" s="15">
        <f>Calculations!F150</f>
        <v>8.1094857146199999E-3</v>
      </c>
      <c r="K177" s="15">
        <f>Calculations!J150</f>
        <v>5.8373570721690946</v>
      </c>
      <c r="L177" s="15">
        <f>Calculations!E150</f>
        <v>0</v>
      </c>
      <c r="M177" s="15">
        <f>Calculations!I150</f>
        <v>0</v>
      </c>
      <c r="N177" s="15">
        <f>Calculations!M150</f>
        <v>1.30973046453E-2</v>
      </c>
      <c r="O177" s="15">
        <f>Calculations!P150</f>
        <v>9.4276809390961009</v>
      </c>
      <c r="P177" s="15">
        <f>Calculations!N150</f>
        <v>6.5861706704800002E-3</v>
      </c>
      <c r="Q177" s="15">
        <f>Calculations!Q150</f>
        <v>4.7408468668398926</v>
      </c>
      <c r="R177" s="15">
        <f>Calculations!O150</f>
        <v>2.1636532452499999E-2</v>
      </c>
      <c r="S177" s="15">
        <f>Calculations!R150</f>
        <v>15.57437427889165</v>
      </c>
      <c r="T177" s="38" t="s">
        <v>659</v>
      </c>
      <c r="U177" s="14" t="s">
        <v>43</v>
      </c>
      <c r="V177" s="14" t="s">
        <v>44</v>
      </c>
    </row>
    <row r="178" spans="2:22" x14ac:dyDescent="0.2">
      <c r="B178" s="14" t="str">
        <f>Calculations!A151</f>
        <v>SFRA152</v>
      </c>
      <c r="C178" s="34" t="str">
        <f>Calculations!B151</f>
        <v>Large Site at Hud Hey</v>
      </c>
      <c r="D178" s="14" t="str">
        <f>Calculations!C151</f>
        <v>Employment</v>
      </c>
      <c r="E178" s="15">
        <f>Calculations!D151</f>
        <v>8.3824269008200005</v>
      </c>
      <c r="F178" s="15">
        <f>Calculations!H151</f>
        <v>4.1826650426400009</v>
      </c>
      <c r="G178" s="15">
        <f>Calculations!L151</f>
        <v>49.898019894821118</v>
      </c>
      <c r="H178" s="15">
        <f>Calculations!G151</f>
        <v>3.3515162887400001</v>
      </c>
      <c r="I178" s="15">
        <f>Calculations!K151</f>
        <v>39.982648562221783</v>
      </c>
      <c r="J178" s="15">
        <f>Calculations!F151</f>
        <v>0.84824556943999996</v>
      </c>
      <c r="K178" s="15">
        <f>Calculations!J151</f>
        <v>10.119331542957106</v>
      </c>
      <c r="L178" s="15">
        <f>Calculations!E151</f>
        <v>0</v>
      </c>
      <c r="M178" s="15">
        <f>Calculations!I151</f>
        <v>0</v>
      </c>
      <c r="N178" s="15">
        <f>Calculations!M151</f>
        <v>1.52640687052</v>
      </c>
      <c r="O178" s="15">
        <f>Calculations!P151</f>
        <v>18.20960550661863</v>
      </c>
      <c r="P178" s="15">
        <f>Calculations!N151</f>
        <v>0.63799102770399996</v>
      </c>
      <c r="Q178" s="15">
        <f>Calculations!Q151</f>
        <v>7.6110538779835855</v>
      </c>
      <c r="R178" s="15">
        <f>Calculations!O151</f>
        <v>1.7765721240800001</v>
      </c>
      <c r="S178" s="15">
        <f>Calculations!R151</f>
        <v>21.194006760813018</v>
      </c>
      <c r="T178" s="38" t="s">
        <v>658</v>
      </c>
      <c r="U178" s="14" t="s">
        <v>655</v>
      </c>
      <c r="V178" s="14" t="s">
        <v>45</v>
      </c>
    </row>
    <row r="179" spans="2:22" ht="25.5" x14ac:dyDescent="0.2">
      <c r="B179" s="14" t="str">
        <f>Calculations!A152</f>
        <v>SFRA153</v>
      </c>
      <c r="C179" s="34" t="str">
        <f>Calculations!B152</f>
        <v>Former Vale Mill (Beech Industrial Estate)</v>
      </c>
      <c r="D179" s="14" t="str">
        <f>Calculations!C152</f>
        <v>Employment</v>
      </c>
      <c r="E179" s="15">
        <f>Calculations!D152</f>
        <v>0.240250910214</v>
      </c>
      <c r="F179" s="15">
        <f>Calculations!H152</f>
        <v>5.7458769409999833E-3</v>
      </c>
      <c r="G179" s="15">
        <f>Calculations!L152</f>
        <v>2.3916150560603193</v>
      </c>
      <c r="H179" s="15">
        <f>Calculations!G152</f>
        <v>0.23450503327300001</v>
      </c>
      <c r="I179" s="15">
        <f>Calculations!K152</f>
        <v>97.608384943939683</v>
      </c>
      <c r="J179" s="15">
        <f>Calculations!F152</f>
        <v>0</v>
      </c>
      <c r="K179" s="15">
        <f>Calculations!J152</f>
        <v>0</v>
      </c>
      <c r="L179" s="15">
        <f>Calculations!E152</f>
        <v>0</v>
      </c>
      <c r="M179" s="15">
        <f>Calculations!I152</f>
        <v>0</v>
      </c>
      <c r="N179" s="15">
        <f>Calculations!M152</f>
        <v>0.103373901871</v>
      </c>
      <c r="O179" s="15">
        <f>Calculations!P152</f>
        <v>43.027475641578718</v>
      </c>
      <c r="P179" s="15">
        <f>Calculations!N152</f>
        <v>5.5689515963400001E-2</v>
      </c>
      <c r="Q179" s="15">
        <f>Calculations!Q152</f>
        <v>23.179731520598768</v>
      </c>
      <c r="R179" s="15">
        <f>Calculations!O152</f>
        <v>5.0094341064700003E-2</v>
      </c>
      <c r="S179" s="15">
        <f>Calculations!R152</f>
        <v>20.850843403706232</v>
      </c>
      <c r="T179" s="38" t="s">
        <v>658</v>
      </c>
      <c r="U179" s="14" t="s">
        <v>661</v>
      </c>
      <c r="V179" s="14" t="s">
        <v>660</v>
      </c>
    </row>
    <row r="180" spans="2:22" x14ac:dyDescent="0.2">
      <c r="B180" s="14" t="str">
        <f>Calculations!A153</f>
        <v>SFRA154</v>
      </c>
      <c r="C180" s="34" t="str">
        <f>Calculations!B153</f>
        <v>Hall Carr Farm</v>
      </c>
      <c r="D180" s="14" t="str">
        <f>Calculations!C153</f>
        <v>Residential</v>
      </c>
      <c r="E180" s="15">
        <f>Calculations!D153</f>
        <v>1.20114487714</v>
      </c>
      <c r="F180" s="15">
        <f>Calculations!H153</f>
        <v>1.20114487714</v>
      </c>
      <c r="G180" s="15">
        <f>Calculations!L153</f>
        <v>100</v>
      </c>
      <c r="H180" s="15">
        <f>Calculations!G153</f>
        <v>0</v>
      </c>
      <c r="I180" s="15">
        <f>Calculations!K153</f>
        <v>0</v>
      </c>
      <c r="J180" s="15">
        <f>Calculations!F153</f>
        <v>0</v>
      </c>
      <c r="K180" s="15">
        <f>Calculations!J153</f>
        <v>0</v>
      </c>
      <c r="L180" s="15">
        <f>Calculations!E153</f>
        <v>0</v>
      </c>
      <c r="M180" s="15">
        <f>Calculations!I153</f>
        <v>0</v>
      </c>
      <c r="N180" s="15">
        <f>Calculations!M153</f>
        <v>0</v>
      </c>
      <c r="O180" s="15">
        <f>Calculations!P153</f>
        <v>0</v>
      </c>
      <c r="P180" s="15">
        <f>Calculations!N153</f>
        <v>0</v>
      </c>
      <c r="Q180" s="15">
        <f>Calculations!Q153</f>
        <v>0</v>
      </c>
      <c r="R180" s="15">
        <f>Calculations!O153</f>
        <v>0</v>
      </c>
      <c r="S180" s="15">
        <f>Calculations!R153</f>
        <v>0</v>
      </c>
      <c r="T180" s="38" t="s">
        <v>659</v>
      </c>
      <c r="U180" s="14" t="s">
        <v>655</v>
      </c>
      <c r="V180" s="14" t="s">
        <v>45</v>
      </c>
    </row>
    <row r="181" spans="2:22" x14ac:dyDescent="0.2">
      <c r="B181" s="14" t="str">
        <f>Calculations!A154</f>
        <v>SFRA155</v>
      </c>
      <c r="C181" s="34" t="str">
        <f>Calculations!B154</f>
        <v>Townsend Fold, North of Hill</v>
      </c>
      <c r="D181" s="14" t="str">
        <f>Calculations!C154</f>
        <v>Residential</v>
      </c>
      <c r="E181" s="15">
        <f>Calculations!D154</f>
        <v>2.6334637437100001</v>
      </c>
      <c r="F181" s="15">
        <f>Calculations!H154</f>
        <v>2.3508148020132</v>
      </c>
      <c r="G181" s="15">
        <f>Calculations!L154</f>
        <v>89.267027413158644</v>
      </c>
      <c r="H181" s="15">
        <f>Calculations!G154</f>
        <v>1.8183351734799999E-2</v>
      </c>
      <c r="I181" s="15">
        <f>Calculations!K154</f>
        <v>0.69047283366747458</v>
      </c>
      <c r="J181" s="15">
        <f>Calculations!F154</f>
        <v>0.26446558996199998</v>
      </c>
      <c r="K181" s="15">
        <f>Calculations!J154</f>
        <v>10.042499753173864</v>
      </c>
      <c r="L181" s="15">
        <f>Calculations!E154</f>
        <v>0</v>
      </c>
      <c r="M181" s="15">
        <f>Calculations!I154</f>
        <v>0</v>
      </c>
      <c r="N181" s="15">
        <f>Calculations!M154</f>
        <v>1.5201057023599999E-2</v>
      </c>
      <c r="O181" s="15">
        <f>Calculations!P154</f>
        <v>0.57722674405172891</v>
      </c>
      <c r="P181" s="15">
        <f>Calculations!N154</f>
        <v>2.2687207988900001E-2</v>
      </c>
      <c r="Q181" s="15">
        <f>Calculations!Q154</f>
        <v>0.86149688003444713</v>
      </c>
      <c r="R181" s="15">
        <f>Calculations!O154</f>
        <v>0.26224626563800002</v>
      </c>
      <c r="S181" s="15">
        <f>Calculations!R154</f>
        <v>9.9582257877812985</v>
      </c>
      <c r="T181" s="39" t="s">
        <v>659</v>
      </c>
      <c r="U181" s="39" t="s">
        <v>41</v>
      </c>
      <c r="V181" s="39" t="s">
        <v>42</v>
      </c>
    </row>
    <row r="182" spans="2:22" x14ac:dyDescent="0.2">
      <c r="B182" s="14" t="str">
        <f>Calculations!A155</f>
        <v>SFRA156</v>
      </c>
      <c r="C182" s="34" t="str">
        <f>Calculations!B155</f>
        <v>Thorn Bank</v>
      </c>
      <c r="D182" s="14" t="str">
        <f>Calculations!C155</f>
        <v>Residential</v>
      </c>
      <c r="E182" s="15">
        <f>Calculations!D155</f>
        <v>1.98992655185</v>
      </c>
      <c r="F182" s="15">
        <f>Calculations!H155</f>
        <v>1.98992655185</v>
      </c>
      <c r="G182" s="15">
        <f>Calculations!L155</f>
        <v>100</v>
      </c>
      <c r="H182" s="15">
        <f>Calculations!G155</f>
        <v>0</v>
      </c>
      <c r="I182" s="15">
        <f>Calculations!K155</f>
        <v>0</v>
      </c>
      <c r="J182" s="15">
        <f>Calculations!F155</f>
        <v>0</v>
      </c>
      <c r="K182" s="15">
        <f>Calculations!J155</f>
        <v>0</v>
      </c>
      <c r="L182" s="15">
        <f>Calculations!E155</f>
        <v>0</v>
      </c>
      <c r="M182" s="15">
        <f>Calculations!I155</f>
        <v>0</v>
      </c>
      <c r="N182" s="15">
        <f>Calculations!M155</f>
        <v>0</v>
      </c>
      <c r="O182" s="15">
        <f>Calculations!P155</f>
        <v>0</v>
      </c>
      <c r="P182" s="15">
        <f>Calculations!N155</f>
        <v>0</v>
      </c>
      <c r="Q182" s="15">
        <f>Calculations!Q155</f>
        <v>0</v>
      </c>
      <c r="R182" s="15">
        <f>Calculations!O155</f>
        <v>0.26992668122500002</v>
      </c>
      <c r="S182" s="15">
        <f>Calculations!R155</f>
        <v>13.564655488116076</v>
      </c>
      <c r="T182" s="38" t="s">
        <v>659</v>
      </c>
      <c r="U182" s="14" t="s">
        <v>655</v>
      </c>
      <c r="V182" s="14" t="s">
        <v>45</v>
      </c>
    </row>
    <row r="183" spans="2:22" x14ac:dyDescent="0.2">
      <c r="B183" s="14" t="str">
        <f>Calculations!A156</f>
        <v>SFRA157</v>
      </c>
      <c r="C183" s="34" t="str">
        <f>Calculations!B156</f>
        <v>Land near Greensnook Farm</v>
      </c>
      <c r="D183" s="14" t="str">
        <f>Calculations!C156</f>
        <v>Residential</v>
      </c>
      <c r="E183" s="15">
        <f>Calculations!D156</f>
        <v>6.0590019846099998E-2</v>
      </c>
      <c r="F183" s="15">
        <f>Calculations!H156</f>
        <v>6.0590019846099998E-2</v>
      </c>
      <c r="G183" s="15">
        <f>Calculations!L156</f>
        <v>100</v>
      </c>
      <c r="H183" s="15">
        <f>Calculations!G156</f>
        <v>0</v>
      </c>
      <c r="I183" s="15">
        <f>Calculations!K156</f>
        <v>0</v>
      </c>
      <c r="J183" s="15">
        <f>Calculations!F156</f>
        <v>0</v>
      </c>
      <c r="K183" s="15">
        <f>Calculations!J156</f>
        <v>0</v>
      </c>
      <c r="L183" s="15">
        <f>Calculations!E156</f>
        <v>0</v>
      </c>
      <c r="M183" s="15">
        <f>Calculations!I156</f>
        <v>0</v>
      </c>
      <c r="N183" s="15">
        <f>Calculations!M156</f>
        <v>0</v>
      </c>
      <c r="O183" s="15">
        <f>Calculations!P156</f>
        <v>0</v>
      </c>
      <c r="P183" s="15">
        <f>Calculations!N156</f>
        <v>3.31306235364E-3</v>
      </c>
      <c r="Q183" s="15">
        <f>Calculations!Q156</f>
        <v>5.4680001129810689</v>
      </c>
      <c r="R183" s="15">
        <f>Calculations!O156</f>
        <v>3.04877851223E-3</v>
      </c>
      <c r="S183" s="15">
        <f>Calculations!R156</f>
        <v>5.0318163287847817</v>
      </c>
      <c r="T183" s="38" t="s">
        <v>659</v>
      </c>
      <c r="U183" s="14" t="s">
        <v>655</v>
      </c>
      <c r="V183" s="14" t="s">
        <v>45</v>
      </c>
    </row>
    <row r="184" spans="2:22" x14ac:dyDescent="0.2">
      <c r="B184" s="14" t="str">
        <f>Calculations!A157</f>
        <v>SFRA158</v>
      </c>
      <c r="C184" s="34" t="str">
        <f>Calculations!B157</f>
        <v>Land at Douglas Road Fieldfare Way</v>
      </c>
      <c r="D184" s="14" t="str">
        <f>Calculations!C157</f>
        <v>Residential</v>
      </c>
      <c r="E184" s="15">
        <f>Calculations!D157</f>
        <v>0.84362837130699997</v>
      </c>
      <c r="F184" s="15">
        <f>Calculations!H157</f>
        <v>0.84362837130699997</v>
      </c>
      <c r="G184" s="15">
        <f>Calculations!L157</f>
        <v>100</v>
      </c>
      <c r="H184" s="15">
        <f>Calculations!G157</f>
        <v>0</v>
      </c>
      <c r="I184" s="15">
        <f>Calculations!K157</f>
        <v>0</v>
      </c>
      <c r="J184" s="15">
        <f>Calculations!F157</f>
        <v>0</v>
      </c>
      <c r="K184" s="15">
        <f>Calculations!J157</f>
        <v>0</v>
      </c>
      <c r="L184" s="15">
        <f>Calculations!E157</f>
        <v>0</v>
      </c>
      <c r="M184" s="15">
        <f>Calculations!I157</f>
        <v>0</v>
      </c>
      <c r="N184" s="15">
        <f>Calculations!M157</f>
        <v>0</v>
      </c>
      <c r="O184" s="15">
        <f>Calculations!P157</f>
        <v>0</v>
      </c>
      <c r="P184" s="15">
        <f>Calculations!N157</f>
        <v>0</v>
      </c>
      <c r="Q184" s="15">
        <f>Calculations!Q157</f>
        <v>0</v>
      </c>
      <c r="R184" s="15">
        <f>Calculations!O157</f>
        <v>1.7212379351E-2</v>
      </c>
      <c r="S184" s="15">
        <f>Calculations!R157</f>
        <v>2.0402798123459913</v>
      </c>
      <c r="T184" s="38" t="s">
        <v>659</v>
      </c>
      <c r="U184" s="14" t="s">
        <v>655</v>
      </c>
      <c r="V184" s="14" t="s">
        <v>45</v>
      </c>
    </row>
    <row r="185" spans="2:22" ht="25.5" x14ac:dyDescent="0.2">
      <c r="B185" s="14" t="str">
        <f>Calculations!A158</f>
        <v>SFRA159</v>
      </c>
      <c r="C185" s="34" t="str">
        <f>Calculations!B158</f>
        <v>Land East of Rochdale Road (East of Empire Theatre)</v>
      </c>
      <c r="D185" s="14" t="str">
        <f>Calculations!C158</f>
        <v>Residential</v>
      </c>
      <c r="E185" s="15">
        <f>Calculations!D158</f>
        <v>6.3344684284800001</v>
      </c>
      <c r="F185" s="15">
        <f>Calculations!H158</f>
        <v>6.3344684284800001</v>
      </c>
      <c r="G185" s="15">
        <f>Calculations!L158</f>
        <v>100</v>
      </c>
      <c r="H185" s="15">
        <f>Calculations!G158</f>
        <v>0</v>
      </c>
      <c r="I185" s="15">
        <f>Calculations!K158</f>
        <v>0</v>
      </c>
      <c r="J185" s="15">
        <f>Calculations!F158</f>
        <v>0</v>
      </c>
      <c r="K185" s="15">
        <f>Calculations!J158</f>
        <v>0</v>
      </c>
      <c r="L185" s="15">
        <f>Calculations!E158</f>
        <v>0</v>
      </c>
      <c r="M185" s="15">
        <f>Calculations!I158</f>
        <v>0</v>
      </c>
      <c r="N185" s="15">
        <f>Calculations!M158</f>
        <v>0</v>
      </c>
      <c r="O185" s="15">
        <f>Calculations!P158</f>
        <v>0</v>
      </c>
      <c r="P185" s="15">
        <f>Calculations!N158</f>
        <v>9.5801168091700002E-4</v>
      </c>
      <c r="Q185" s="15">
        <f>Calculations!Q158</f>
        <v>1.5123789655494132E-2</v>
      </c>
      <c r="R185" s="15">
        <f>Calculations!O158</f>
        <v>7.4912420176500003E-2</v>
      </c>
      <c r="S185" s="15">
        <f>Calculations!R158</f>
        <v>1.1826157320429769</v>
      </c>
      <c r="T185" s="38" t="s">
        <v>659</v>
      </c>
      <c r="U185" s="14" t="s">
        <v>655</v>
      </c>
      <c r="V185" s="14" t="s">
        <v>45</v>
      </c>
    </row>
    <row r="186" spans="2:22" x14ac:dyDescent="0.2">
      <c r="B186" s="14" t="str">
        <f>Calculations!A159</f>
        <v>SFRA160</v>
      </c>
      <c r="C186" s="34" t="str">
        <f>Calculations!B159</f>
        <v>Barlow Bottoms</v>
      </c>
      <c r="D186" s="14" t="str">
        <f>Calculations!C159</f>
        <v>Residential</v>
      </c>
      <c r="E186" s="15">
        <f>Calculations!D159</f>
        <v>1.3023149308199999</v>
      </c>
      <c r="F186" s="15">
        <f>Calculations!H159</f>
        <v>1.3023149308199999</v>
      </c>
      <c r="G186" s="15">
        <f>Calculations!L159</f>
        <v>100</v>
      </c>
      <c r="H186" s="15">
        <f>Calculations!G159</f>
        <v>0</v>
      </c>
      <c r="I186" s="15">
        <f>Calculations!K159</f>
        <v>0</v>
      </c>
      <c r="J186" s="15">
        <f>Calculations!F159</f>
        <v>0</v>
      </c>
      <c r="K186" s="15">
        <f>Calculations!J159</f>
        <v>0</v>
      </c>
      <c r="L186" s="15">
        <f>Calculations!E159</f>
        <v>0</v>
      </c>
      <c r="M186" s="15">
        <f>Calculations!I159</f>
        <v>0</v>
      </c>
      <c r="N186" s="15">
        <f>Calculations!M159</f>
        <v>0</v>
      </c>
      <c r="O186" s="15">
        <f>Calculations!P159</f>
        <v>0</v>
      </c>
      <c r="P186" s="15">
        <f>Calculations!N159</f>
        <v>0</v>
      </c>
      <c r="Q186" s="15">
        <f>Calculations!Q159</f>
        <v>0</v>
      </c>
      <c r="R186" s="15">
        <f>Calculations!O159</f>
        <v>3.78090287142E-3</v>
      </c>
      <c r="S186" s="15">
        <f>Calculations!R159</f>
        <v>0.29032170191271339</v>
      </c>
      <c r="T186" s="38" t="s">
        <v>659</v>
      </c>
      <c r="U186" s="14" t="s">
        <v>655</v>
      </c>
      <c r="V186" s="14" t="s">
        <v>45</v>
      </c>
    </row>
    <row r="187" spans="2:22" x14ac:dyDescent="0.2">
      <c r="B187" s="14" t="str">
        <f>Calculations!A160</f>
        <v>SFRA161</v>
      </c>
      <c r="C187" s="34" t="str">
        <f>Calculations!B160</f>
        <v>Rear of Anglo Felt Factory</v>
      </c>
      <c r="D187" s="14" t="str">
        <f>Calculations!C160</f>
        <v>Residential</v>
      </c>
      <c r="E187" s="15">
        <f>Calculations!D160</f>
        <v>0.64354199574199999</v>
      </c>
      <c r="F187" s="15">
        <f>Calculations!H160</f>
        <v>0.241153559883</v>
      </c>
      <c r="G187" s="15">
        <f>Calculations!L160</f>
        <v>37.472855148318864</v>
      </c>
      <c r="H187" s="15">
        <f>Calculations!G160</f>
        <v>0.16372767193599999</v>
      </c>
      <c r="I187" s="15">
        <f>Calculations!K160</f>
        <v>25.441645303539666</v>
      </c>
      <c r="J187" s="15">
        <f>Calculations!F160</f>
        <v>0.23866076392300001</v>
      </c>
      <c r="K187" s="15">
        <f>Calculations!J160</f>
        <v>37.08549954814147</v>
      </c>
      <c r="L187" s="15">
        <f>Calculations!E160</f>
        <v>0</v>
      </c>
      <c r="M187" s="15">
        <f>Calculations!I160</f>
        <v>0</v>
      </c>
      <c r="N187" s="15">
        <f>Calculations!M160</f>
        <v>0.14170808350399999</v>
      </c>
      <c r="O187" s="15">
        <f>Calculations!P160</f>
        <v>22.020021139507985</v>
      </c>
      <c r="P187" s="15">
        <f>Calculations!N160</f>
        <v>5.9644786929900002E-2</v>
      </c>
      <c r="Q187" s="15">
        <f>Calculations!Q160</f>
        <v>9.2682043012795035</v>
      </c>
      <c r="R187" s="15">
        <f>Calculations!O160</f>
        <v>0.31087627513400001</v>
      </c>
      <c r="S187" s="15">
        <f>Calculations!R160</f>
        <v>48.307068876765619</v>
      </c>
      <c r="T187" s="39" t="s">
        <v>658</v>
      </c>
      <c r="U187" s="39" t="s">
        <v>41</v>
      </c>
      <c r="V187" s="39" t="s">
        <v>42</v>
      </c>
    </row>
    <row r="188" spans="2:22" x14ac:dyDescent="0.2">
      <c r="B188" s="14" t="str">
        <f>Calculations!A161</f>
        <v>SFRA162</v>
      </c>
      <c r="C188" s="34" t="str">
        <f>Calculations!B161</f>
        <v>Land off Rockcliffe Road</v>
      </c>
      <c r="D188" s="14" t="str">
        <f>Calculations!C161</f>
        <v>Residential</v>
      </c>
      <c r="E188" s="15">
        <f>Calculations!D161</f>
        <v>3.0404541801699998</v>
      </c>
      <c r="F188" s="15">
        <f>Calculations!H161</f>
        <v>2.9997973741900896</v>
      </c>
      <c r="G188" s="15">
        <f>Calculations!L161</f>
        <v>98.662804845240686</v>
      </c>
      <c r="H188" s="15">
        <f>Calculations!G161</f>
        <v>3.8653730952100001E-3</v>
      </c>
      <c r="I188" s="15">
        <f>Calculations!K161</f>
        <v>0.12713143715238875</v>
      </c>
      <c r="J188" s="15">
        <f>Calculations!F161</f>
        <v>3.67914328847E-2</v>
      </c>
      <c r="K188" s="15">
        <f>Calculations!J161</f>
        <v>1.2100637176069167</v>
      </c>
      <c r="L188" s="15">
        <f>Calculations!E161</f>
        <v>0</v>
      </c>
      <c r="M188" s="15">
        <f>Calculations!I161</f>
        <v>0</v>
      </c>
      <c r="N188" s="15">
        <f>Calculations!M161</f>
        <v>6.4924381714199994E-2</v>
      </c>
      <c r="O188" s="15">
        <f>Calculations!P161</f>
        <v>2.1353514266927682</v>
      </c>
      <c r="P188" s="15">
        <f>Calculations!N161</f>
        <v>3.49682280458E-2</v>
      </c>
      <c r="Q188" s="15">
        <f>Calculations!Q161</f>
        <v>1.1500988330580542</v>
      </c>
      <c r="R188" s="15">
        <f>Calculations!O161</f>
        <v>7.4651660000300005E-2</v>
      </c>
      <c r="S188" s="15">
        <f>Calculations!R161</f>
        <v>2.4552798883529312</v>
      </c>
      <c r="T188" s="38" t="s">
        <v>659</v>
      </c>
      <c r="U188" s="14" t="s">
        <v>43</v>
      </c>
      <c r="V188" s="14" t="s">
        <v>44</v>
      </c>
    </row>
    <row r="189" spans="2:22" ht="25.5" x14ac:dyDescent="0.2">
      <c r="B189" s="14" t="str">
        <f>Calculations!A162</f>
        <v>SFRA163</v>
      </c>
      <c r="C189" s="34" t="str">
        <f>Calculations!B162</f>
        <v>Land at Alder Bottom / Great Hey Clough</v>
      </c>
      <c r="D189" s="14" t="str">
        <f>Calculations!C162</f>
        <v>Residential</v>
      </c>
      <c r="E189" s="15">
        <f>Calculations!D162</f>
        <v>11.5012137954</v>
      </c>
      <c r="F189" s="15">
        <f>Calculations!H162</f>
        <v>11.5012137954</v>
      </c>
      <c r="G189" s="15">
        <f>Calculations!L162</f>
        <v>100</v>
      </c>
      <c r="H189" s="15">
        <f>Calculations!G162</f>
        <v>0</v>
      </c>
      <c r="I189" s="15">
        <f>Calculations!K162</f>
        <v>0</v>
      </c>
      <c r="J189" s="15">
        <f>Calculations!F162</f>
        <v>0</v>
      </c>
      <c r="K189" s="15">
        <f>Calculations!J162</f>
        <v>0</v>
      </c>
      <c r="L189" s="15">
        <f>Calculations!E162</f>
        <v>0</v>
      </c>
      <c r="M189" s="15">
        <f>Calculations!I162</f>
        <v>0</v>
      </c>
      <c r="N189" s="15">
        <f>Calculations!M162</f>
        <v>0.101533870714</v>
      </c>
      <c r="O189" s="15">
        <f>Calculations!P162</f>
        <v>0.8828100452719978</v>
      </c>
      <c r="P189" s="15">
        <f>Calculations!N162</f>
        <v>4.0390186380100002E-2</v>
      </c>
      <c r="Q189" s="15">
        <f>Calculations!Q162</f>
        <v>0.35118194565041799</v>
      </c>
      <c r="R189" s="15">
        <f>Calculations!O162</f>
        <v>0.169537386826</v>
      </c>
      <c r="S189" s="15">
        <f>Calculations!R162</f>
        <v>1.4740825606929226</v>
      </c>
      <c r="T189" s="38" t="s">
        <v>659</v>
      </c>
      <c r="U189" s="14" t="s">
        <v>655</v>
      </c>
      <c r="V189" s="14" t="s">
        <v>45</v>
      </c>
    </row>
    <row r="190" spans="2:22" ht="25.5" x14ac:dyDescent="0.2">
      <c r="B190" s="14" t="str">
        <f>Calculations!A163</f>
        <v>SFRA164</v>
      </c>
      <c r="C190" s="34" t="str">
        <f>Calculations!B163</f>
        <v>Land East of Acrefield Drive (Hollin Way)</v>
      </c>
      <c r="D190" s="14" t="str">
        <f>Calculations!C163</f>
        <v>Residential</v>
      </c>
      <c r="E190" s="15">
        <f>Calculations!D163</f>
        <v>0.68349233142999999</v>
      </c>
      <c r="F190" s="15">
        <f>Calculations!H163</f>
        <v>0.68349233142999999</v>
      </c>
      <c r="G190" s="15">
        <f>Calculations!L163</f>
        <v>100</v>
      </c>
      <c r="H190" s="15">
        <f>Calculations!G163</f>
        <v>0</v>
      </c>
      <c r="I190" s="15">
        <f>Calculations!K163</f>
        <v>0</v>
      </c>
      <c r="J190" s="15">
        <f>Calculations!F163</f>
        <v>0</v>
      </c>
      <c r="K190" s="15">
        <f>Calculations!J163</f>
        <v>0</v>
      </c>
      <c r="L190" s="15">
        <f>Calculations!E163</f>
        <v>0</v>
      </c>
      <c r="M190" s="15">
        <f>Calculations!I163</f>
        <v>0</v>
      </c>
      <c r="N190" s="15">
        <f>Calculations!M163</f>
        <v>1.0786440935999999E-2</v>
      </c>
      <c r="O190" s="15">
        <f>Calculations!P163</f>
        <v>1.5781363506204449</v>
      </c>
      <c r="P190" s="15">
        <f>Calculations!N163</f>
        <v>3.0298700000200001E-3</v>
      </c>
      <c r="Q190" s="15">
        <f>Calculations!Q163</f>
        <v>0.44329246440569681</v>
      </c>
      <c r="R190" s="15">
        <f>Calculations!O163</f>
        <v>9.1425157673999998E-3</v>
      </c>
      <c r="S190" s="15">
        <f>Calculations!R163</f>
        <v>1.337617899570587</v>
      </c>
      <c r="T190" s="38" t="s">
        <v>659</v>
      </c>
      <c r="U190" s="14" t="s">
        <v>655</v>
      </c>
      <c r="V190" s="14" t="s">
        <v>45</v>
      </c>
    </row>
    <row r="191" spans="2:22" x14ac:dyDescent="0.2">
      <c r="B191" s="14" t="str">
        <f>Calculations!A164</f>
        <v>SFRA165</v>
      </c>
      <c r="C191" s="34" t="str">
        <f>Calculations!B164</f>
        <v>Oakenshore/Holland Avenue</v>
      </c>
      <c r="D191" s="14" t="str">
        <f>Calculations!C164</f>
        <v>Residential</v>
      </c>
      <c r="E191" s="15">
        <f>Calculations!D164</f>
        <v>2.03817596308</v>
      </c>
      <c r="F191" s="15">
        <f>Calculations!H164</f>
        <v>2.03817596308</v>
      </c>
      <c r="G191" s="15">
        <f>Calculations!L164</f>
        <v>100</v>
      </c>
      <c r="H191" s="15">
        <f>Calculations!G164</f>
        <v>0</v>
      </c>
      <c r="I191" s="15">
        <f>Calculations!K164</f>
        <v>0</v>
      </c>
      <c r="J191" s="15">
        <f>Calculations!F164</f>
        <v>0</v>
      </c>
      <c r="K191" s="15">
        <f>Calculations!J164</f>
        <v>0</v>
      </c>
      <c r="L191" s="15">
        <f>Calculations!E164</f>
        <v>0</v>
      </c>
      <c r="M191" s="15">
        <f>Calculations!I164</f>
        <v>0</v>
      </c>
      <c r="N191" s="15">
        <f>Calculations!M164</f>
        <v>0</v>
      </c>
      <c r="O191" s="15">
        <f>Calculations!P164</f>
        <v>0</v>
      </c>
      <c r="P191" s="15">
        <f>Calculations!N164</f>
        <v>0</v>
      </c>
      <c r="Q191" s="15">
        <f>Calculations!Q164</f>
        <v>0</v>
      </c>
      <c r="R191" s="15">
        <f>Calculations!O164</f>
        <v>1.02506788831E-2</v>
      </c>
      <c r="S191" s="15">
        <f>Calculations!R164</f>
        <v>0.50293395019778542</v>
      </c>
      <c r="T191" s="38" t="s">
        <v>659</v>
      </c>
      <c r="U191" s="14" t="s">
        <v>655</v>
      </c>
      <c r="V191" s="14" t="s">
        <v>45</v>
      </c>
    </row>
    <row r="192" spans="2:22" x14ac:dyDescent="0.2">
      <c r="B192" s="14" t="str">
        <f>Calculations!A165</f>
        <v>SFRA166</v>
      </c>
      <c r="C192" s="34" t="str">
        <f>Calculations!B165</f>
        <v>Waterhouse, Cowpe</v>
      </c>
      <c r="D192" s="14" t="str">
        <f>Calculations!C165</f>
        <v>Residential</v>
      </c>
      <c r="E192" s="15">
        <f>Calculations!D165</f>
        <v>1.0377102491400001</v>
      </c>
      <c r="F192" s="15">
        <f>Calculations!H165</f>
        <v>0.91036556969900018</v>
      </c>
      <c r="G192" s="15">
        <f>Calculations!L165</f>
        <v>87.728300886828819</v>
      </c>
      <c r="H192" s="15">
        <f>Calculations!G165</f>
        <v>9.1467980187699999E-2</v>
      </c>
      <c r="I192" s="15">
        <f>Calculations!K165</f>
        <v>8.8144046243644461</v>
      </c>
      <c r="J192" s="15">
        <f>Calculations!F165</f>
        <v>3.5876699253299997E-2</v>
      </c>
      <c r="K192" s="15">
        <f>Calculations!J165</f>
        <v>3.4572944888067481</v>
      </c>
      <c r="L192" s="15">
        <f>Calculations!E165</f>
        <v>0</v>
      </c>
      <c r="M192" s="15">
        <f>Calculations!I165</f>
        <v>0</v>
      </c>
      <c r="N192" s="15">
        <f>Calculations!M165</f>
        <v>4.5858635659899998E-2</v>
      </c>
      <c r="O192" s="15">
        <f>Calculations!P165</f>
        <v>4.4192139084976017</v>
      </c>
      <c r="P192" s="15">
        <f>Calculations!N165</f>
        <v>3.8513159957999997E-2</v>
      </c>
      <c r="Q192" s="15">
        <f>Calculations!Q165</f>
        <v>3.711359696978775</v>
      </c>
      <c r="R192" s="15">
        <f>Calculations!O165</f>
        <v>0.15362269147400001</v>
      </c>
      <c r="S192" s="15">
        <f>Calculations!R165</f>
        <v>14.804006378593105</v>
      </c>
      <c r="T192" s="38" t="s">
        <v>659</v>
      </c>
      <c r="U192" s="14" t="s">
        <v>43</v>
      </c>
      <c r="V192" s="14" t="s">
        <v>44</v>
      </c>
    </row>
    <row r="193" spans="2:22" x14ac:dyDescent="0.2">
      <c r="B193" s="14" t="str">
        <f>Calculations!A166</f>
        <v>SFRA167</v>
      </c>
      <c r="C193" s="34" t="str">
        <f>Calculations!B166</f>
        <v>Mayfield Chicks</v>
      </c>
      <c r="D193" s="14" t="str">
        <f>Calculations!C166</f>
        <v>Employment</v>
      </c>
      <c r="E193" s="15">
        <f>Calculations!D166</f>
        <v>3.7779155447199999</v>
      </c>
      <c r="F193" s="15">
        <f>Calculations!H166</f>
        <v>2.8232562213180001</v>
      </c>
      <c r="G193" s="15">
        <f>Calculations!L166</f>
        <v>74.730527665282835</v>
      </c>
      <c r="H193" s="15">
        <f>Calculations!G166</f>
        <v>0.74117101207199998</v>
      </c>
      <c r="I193" s="15">
        <f>Calculations!K166</f>
        <v>19.618517229900963</v>
      </c>
      <c r="J193" s="15">
        <f>Calculations!F166</f>
        <v>0.21348831133000001</v>
      </c>
      <c r="K193" s="15">
        <f>Calculations!J166</f>
        <v>5.6509551048162114</v>
      </c>
      <c r="L193" s="15">
        <f>Calculations!E166</f>
        <v>0</v>
      </c>
      <c r="M193" s="15">
        <f>Calculations!I166</f>
        <v>0</v>
      </c>
      <c r="N193" s="15">
        <f>Calculations!M166</f>
        <v>1.6709881106999998E-2</v>
      </c>
      <c r="O193" s="15">
        <f>Calculations!P166</f>
        <v>0.44230425241648569</v>
      </c>
      <c r="P193" s="15">
        <f>Calculations!N166</f>
        <v>5.9206392396799999E-2</v>
      </c>
      <c r="Q193" s="15">
        <f>Calculations!Q166</f>
        <v>1.5671708828839921</v>
      </c>
      <c r="R193" s="15">
        <f>Calculations!O166</f>
        <v>0.37048191720700002</v>
      </c>
      <c r="S193" s="15">
        <f>Calculations!R166</f>
        <v>9.8065166577051759</v>
      </c>
      <c r="T193" s="38" t="s">
        <v>659</v>
      </c>
      <c r="U193" s="14" t="s">
        <v>655</v>
      </c>
      <c r="V193" s="14" t="s">
        <v>45</v>
      </c>
    </row>
    <row r="194" spans="2:22" ht="25.5" x14ac:dyDescent="0.2">
      <c r="B194" s="14" t="str">
        <f>Calculations!A167</f>
        <v>SFRA168</v>
      </c>
      <c r="C194" s="34" t="str">
        <f>Calculations!B167</f>
        <v>Kirkhill Rise (C), Land behind Hospital site</v>
      </c>
      <c r="D194" s="14" t="str">
        <f>Calculations!C167</f>
        <v>Residential</v>
      </c>
      <c r="E194" s="15">
        <f>Calculations!D167</f>
        <v>1.7744044776800001</v>
      </c>
      <c r="F194" s="15">
        <f>Calculations!H167</f>
        <v>1.7744044776800001</v>
      </c>
      <c r="G194" s="15">
        <f>Calculations!L167</f>
        <v>100</v>
      </c>
      <c r="H194" s="15">
        <f>Calculations!G167</f>
        <v>0</v>
      </c>
      <c r="I194" s="15">
        <f>Calculations!K167</f>
        <v>0</v>
      </c>
      <c r="J194" s="15">
        <f>Calculations!F167</f>
        <v>0</v>
      </c>
      <c r="K194" s="15">
        <f>Calculations!J167</f>
        <v>0</v>
      </c>
      <c r="L194" s="15">
        <f>Calculations!E167</f>
        <v>0</v>
      </c>
      <c r="M194" s="15">
        <f>Calculations!I167</f>
        <v>0</v>
      </c>
      <c r="N194" s="15">
        <f>Calculations!M167</f>
        <v>0</v>
      </c>
      <c r="O194" s="15">
        <f>Calculations!P167</f>
        <v>0</v>
      </c>
      <c r="P194" s="15">
        <f>Calculations!N167</f>
        <v>0</v>
      </c>
      <c r="Q194" s="15">
        <f>Calculations!Q167</f>
        <v>0</v>
      </c>
      <c r="R194" s="15">
        <f>Calculations!O167</f>
        <v>4.1525854875700003E-3</v>
      </c>
      <c r="S194" s="15">
        <f>Calculations!R167</f>
        <v>0.23402699552468592</v>
      </c>
      <c r="T194" s="38" t="s">
        <v>659</v>
      </c>
      <c r="U194" s="14" t="s">
        <v>655</v>
      </c>
      <c r="V194" s="14" t="s">
        <v>45</v>
      </c>
    </row>
    <row r="195" spans="2:22" x14ac:dyDescent="0.2">
      <c r="B195" s="14" t="str">
        <f>Calculations!A168</f>
        <v>SFRA169</v>
      </c>
      <c r="C195" s="34" t="str">
        <f>Calculations!B168</f>
        <v>Land west of Park Road, Helmshore</v>
      </c>
      <c r="D195" s="14" t="str">
        <f>Calculations!C168</f>
        <v>Residential</v>
      </c>
      <c r="E195" s="15">
        <f>Calculations!D168</f>
        <v>0.96151203470000002</v>
      </c>
      <c r="F195" s="15">
        <f>Calculations!H168</f>
        <v>0.90174589446429998</v>
      </c>
      <c r="G195" s="15">
        <f>Calculations!L168</f>
        <v>93.784150579628715</v>
      </c>
      <c r="H195" s="15">
        <f>Calculations!G168</f>
        <v>3.2314634091900003E-2</v>
      </c>
      <c r="I195" s="15">
        <f>Calculations!K168</f>
        <v>3.3608143138824516</v>
      </c>
      <c r="J195" s="15">
        <f>Calculations!F168</f>
        <v>2.74515061438E-2</v>
      </c>
      <c r="K195" s="15">
        <f>Calculations!J168</f>
        <v>2.8550351064888235</v>
      </c>
      <c r="L195" s="15">
        <f>Calculations!E168</f>
        <v>0</v>
      </c>
      <c r="M195" s="15">
        <f>Calculations!I168</f>
        <v>0</v>
      </c>
      <c r="N195" s="15">
        <f>Calculations!M168</f>
        <v>9.2325280000600002E-2</v>
      </c>
      <c r="O195" s="15">
        <f>Calculations!P168</f>
        <v>9.6020930231420643</v>
      </c>
      <c r="P195" s="15">
        <f>Calculations!N168</f>
        <v>3.8138095386599999E-2</v>
      </c>
      <c r="Q195" s="15">
        <f>Calculations!Q168</f>
        <v>3.9664709343445099</v>
      </c>
      <c r="R195" s="15">
        <f>Calculations!O168</f>
        <v>0.103352610139</v>
      </c>
      <c r="S195" s="15">
        <f>Calculations!R168</f>
        <v>10.74896687811577</v>
      </c>
      <c r="T195" s="38" t="s">
        <v>659</v>
      </c>
      <c r="U195" s="14" t="s">
        <v>43</v>
      </c>
      <c r="V195" s="14" t="s">
        <v>44</v>
      </c>
    </row>
    <row r="196" spans="2:22" x14ac:dyDescent="0.2">
      <c r="B196" s="14" t="str">
        <f>Calculations!A169</f>
        <v>SFRA170</v>
      </c>
      <c r="C196" s="34" t="str">
        <f>Calculations!B169</f>
        <v>Land west of Holcombe Road</v>
      </c>
      <c r="D196" s="14" t="str">
        <f>Calculations!C169</f>
        <v>Residential</v>
      </c>
      <c r="E196" s="15">
        <f>Calculations!D169</f>
        <v>9.9669967263399997</v>
      </c>
      <c r="F196" s="15">
        <f>Calculations!H169</f>
        <v>9.9669967263399997</v>
      </c>
      <c r="G196" s="15">
        <f>Calculations!L169</f>
        <v>100</v>
      </c>
      <c r="H196" s="15">
        <f>Calculations!G169</f>
        <v>0</v>
      </c>
      <c r="I196" s="15">
        <f>Calculations!K169</f>
        <v>0</v>
      </c>
      <c r="J196" s="15">
        <f>Calculations!F169</f>
        <v>0</v>
      </c>
      <c r="K196" s="15">
        <f>Calculations!J169</f>
        <v>0</v>
      </c>
      <c r="L196" s="15">
        <f>Calculations!E169</f>
        <v>0</v>
      </c>
      <c r="M196" s="15">
        <f>Calculations!I169</f>
        <v>0</v>
      </c>
      <c r="N196" s="15">
        <f>Calculations!M169</f>
        <v>0.137650242812</v>
      </c>
      <c r="O196" s="15">
        <f>Calculations!P169</f>
        <v>1.3810603794845111</v>
      </c>
      <c r="P196" s="15">
        <f>Calculations!N169</f>
        <v>4.3174965843399998E-2</v>
      </c>
      <c r="Q196" s="15">
        <f>Calculations!Q169</f>
        <v>0.43317929190546006</v>
      </c>
      <c r="R196" s="15">
        <f>Calculations!O169</f>
        <v>0.459269438275</v>
      </c>
      <c r="S196" s="15">
        <f>Calculations!R169</f>
        <v>4.6079019677138913</v>
      </c>
      <c r="T196" s="38" t="s">
        <v>659</v>
      </c>
      <c r="U196" s="14" t="s">
        <v>655</v>
      </c>
      <c r="V196" s="14" t="s">
        <v>45</v>
      </c>
    </row>
    <row r="197" spans="2:22" ht="25.5" x14ac:dyDescent="0.2">
      <c r="B197" s="14" t="str">
        <f>Calculations!A170</f>
        <v>SFRA171</v>
      </c>
      <c r="C197" s="34" t="str">
        <f>Calculations!B170</f>
        <v>Land north of Musbury Road. Helmshore</v>
      </c>
      <c r="D197" s="14" t="str">
        <f>Calculations!C170</f>
        <v>Residential</v>
      </c>
      <c r="E197" s="15">
        <f>Calculations!D170</f>
        <v>1.47605227747</v>
      </c>
      <c r="F197" s="15">
        <f>Calculations!H170</f>
        <v>1.47605227747</v>
      </c>
      <c r="G197" s="15">
        <f>Calculations!L170</f>
        <v>100</v>
      </c>
      <c r="H197" s="15">
        <f>Calculations!G170</f>
        <v>0</v>
      </c>
      <c r="I197" s="15">
        <f>Calculations!K170</f>
        <v>0</v>
      </c>
      <c r="J197" s="15">
        <f>Calculations!F170</f>
        <v>0</v>
      </c>
      <c r="K197" s="15">
        <f>Calculations!J170</f>
        <v>0</v>
      </c>
      <c r="L197" s="15">
        <f>Calculations!E170</f>
        <v>0</v>
      </c>
      <c r="M197" s="15">
        <f>Calculations!I170</f>
        <v>0</v>
      </c>
      <c r="N197" s="15">
        <f>Calculations!M170</f>
        <v>0</v>
      </c>
      <c r="O197" s="15">
        <f>Calculations!P170</f>
        <v>0</v>
      </c>
      <c r="P197" s="15">
        <f>Calculations!N170</f>
        <v>0</v>
      </c>
      <c r="Q197" s="15">
        <f>Calculations!Q170</f>
        <v>0</v>
      </c>
      <c r="R197" s="15">
        <f>Calculations!O170</f>
        <v>0</v>
      </c>
      <c r="S197" s="15">
        <f>Calculations!R170</f>
        <v>0</v>
      </c>
      <c r="T197" s="38" t="s">
        <v>659</v>
      </c>
      <c r="U197" s="14" t="s">
        <v>655</v>
      </c>
      <c r="V197" s="14" t="s">
        <v>45</v>
      </c>
    </row>
    <row r="198" spans="2:22" x14ac:dyDescent="0.2">
      <c r="B198" s="14" t="str">
        <f>Calculations!A171</f>
        <v>SFRA172</v>
      </c>
      <c r="C198" s="34" t="str">
        <f>Calculations!B171</f>
        <v>Land south of Alden Road</v>
      </c>
      <c r="D198" s="14" t="str">
        <f>Calculations!C171</f>
        <v>Residential</v>
      </c>
      <c r="E198" s="15">
        <f>Calculations!D171</f>
        <v>11.4456767457</v>
      </c>
      <c r="F198" s="15">
        <f>Calculations!H171</f>
        <v>11.4456767457</v>
      </c>
      <c r="G198" s="15">
        <f>Calculations!L171</f>
        <v>100</v>
      </c>
      <c r="H198" s="15">
        <f>Calculations!G171</f>
        <v>0</v>
      </c>
      <c r="I198" s="15">
        <f>Calculations!K171</f>
        <v>0</v>
      </c>
      <c r="J198" s="15">
        <f>Calculations!F171</f>
        <v>0</v>
      </c>
      <c r="K198" s="15">
        <f>Calculations!J171</f>
        <v>0</v>
      </c>
      <c r="L198" s="15">
        <f>Calculations!E171</f>
        <v>0</v>
      </c>
      <c r="M198" s="15">
        <f>Calculations!I171</f>
        <v>0</v>
      </c>
      <c r="N198" s="15">
        <f>Calculations!M171</f>
        <v>9.2060400001699998E-3</v>
      </c>
      <c r="O198" s="15">
        <f>Calculations!P171</f>
        <v>8.0432465503873299E-2</v>
      </c>
      <c r="P198" s="15">
        <f>Calculations!N171</f>
        <v>0.11982642560499999</v>
      </c>
      <c r="Q198" s="15">
        <f>Calculations!Q171</f>
        <v>1.0469142914595881</v>
      </c>
      <c r="R198" s="15">
        <f>Calculations!O171</f>
        <v>0.398119789354</v>
      </c>
      <c r="S198" s="15">
        <f>Calculations!R171</f>
        <v>3.4783420692321121</v>
      </c>
      <c r="T198" s="38" t="s">
        <v>659</v>
      </c>
      <c r="U198" s="14" t="s">
        <v>655</v>
      </c>
      <c r="V198" s="14" t="s">
        <v>45</v>
      </c>
    </row>
    <row r="199" spans="2:22" x14ac:dyDescent="0.2">
      <c r="B199" s="14" t="str">
        <f>Calculations!A172</f>
        <v>SFRA173</v>
      </c>
      <c r="C199" s="34" t="str">
        <f>Calculations!B172</f>
        <v>Rossendale Golf Club</v>
      </c>
      <c r="D199" s="14" t="str">
        <f>Calculations!C172</f>
        <v>Residential</v>
      </c>
      <c r="E199" s="15">
        <f>Calculations!D172</f>
        <v>24.428681899899999</v>
      </c>
      <c r="F199" s="15">
        <f>Calculations!H172</f>
        <v>24.428681899899999</v>
      </c>
      <c r="G199" s="15">
        <f>Calculations!L172</f>
        <v>100</v>
      </c>
      <c r="H199" s="15">
        <f>Calculations!G172</f>
        <v>0</v>
      </c>
      <c r="I199" s="15">
        <f>Calculations!K172</f>
        <v>0</v>
      </c>
      <c r="J199" s="15">
        <f>Calculations!F172</f>
        <v>0</v>
      </c>
      <c r="K199" s="15">
        <f>Calculations!J172</f>
        <v>0</v>
      </c>
      <c r="L199" s="15">
        <f>Calculations!E172</f>
        <v>0</v>
      </c>
      <c r="M199" s="15">
        <f>Calculations!I172</f>
        <v>0</v>
      </c>
      <c r="N199" s="15">
        <f>Calculations!M172</f>
        <v>0.50426959995999998</v>
      </c>
      <c r="O199" s="15">
        <f>Calculations!P172</f>
        <v>2.0642521853054392</v>
      </c>
      <c r="P199" s="15">
        <f>Calculations!N172</f>
        <v>0.26577238303200001</v>
      </c>
      <c r="Q199" s="15">
        <f>Calculations!Q172</f>
        <v>1.0879522035656291</v>
      </c>
      <c r="R199" s="15">
        <f>Calculations!O172</f>
        <v>0.65366896490899995</v>
      </c>
      <c r="S199" s="15">
        <f>Calculations!R172</f>
        <v>2.6758257673807435</v>
      </c>
      <c r="T199" s="38" t="s">
        <v>659</v>
      </c>
      <c r="U199" s="14" t="s">
        <v>655</v>
      </c>
      <c r="V199" s="14" t="s">
        <v>45</v>
      </c>
    </row>
    <row r="200" spans="2:22" ht="25.5" x14ac:dyDescent="0.2">
      <c r="B200" s="14" t="str">
        <f>Calculations!A173</f>
        <v>SFRA174</v>
      </c>
      <c r="C200" s="34" t="str">
        <f>Calculations!B173</f>
        <v>Site between the Lodge, Haslingden Road and Tesco roundabout</v>
      </c>
      <c r="D200" s="14" t="str">
        <f>Calculations!C173</f>
        <v>Residential</v>
      </c>
      <c r="E200" s="15">
        <f>Calculations!D173</f>
        <v>5.0651125231099998</v>
      </c>
      <c r="F200" s="15">
        <f>Calculations!H173</f>
        <v>5.0651125231099998</v>
      </c>
      <c r="G200" s="15">
        <f>Calculations!L173</f>
        <v>100</v>
      </c>
      <c r="H200" s="15">
        <f>Calculations!G173</f>
        <v>0</v>
      </c>
      <c r="I200" s="15">
        <f>Calculations!K173</f>
        <v>0</v>
      </c>
      <c r="J200" s="15">
        <f>Calculations!F173</f>
        <v>0</v>
      </c>
      <c r="K200" s="15">
        <f>Calculations!J173</f>
        <v>0</v>
      </c>
      <c r="L200" s="15">
        <f>Calculations!E173</f>
        <v>0</v>
      </c>
      <c r="M200" s="15">
        <f>Calculations!I173</f>
        <v>0</v>
      </c>
      <c r="N200" s="15">
        <f>Calculations!M173</f>
        <v>0</v>
      </c>
      <c r="O200" s="15">
        <f>Calculations!P173</f>
        <v>0</v>
      </c>
      <c r="P200" s="15">
        <f>Calculations!N173</f>
        <v>5.5784984438700001E-3</v>
      </c>
      <c r="Q200" s="15">
        <f>Calculations!Q173</f>
        <v>0.11013572587810505</v>
      </c>
      <c r="R200" s="15">
        <f>Calculations!O173</f>
        <v>4.6447788400800001E-2</v>
      </c>
      <c r="S200" s="15">
        <f>Calculations!R173</f>
        <v>0.91701394961865268</v>
      </c>
      <c r="T200" s="38" t="s">
        <v>659</v>
      </c>
      <c r="U200" s="14" t="s">
        <v>655</v>
      </c>
      <c r="V200" s="14" t="s">
        <v>45</v>
      </c>
    </row>
    <row r="201" spans="2:22" x14ac:dyDescent="0.2">
      <c r="B201" s="14" t="str">
        <f>Calculations!A174</f>
        <v>SFRA175</v>
      </c>
      <c r="C201" s="34" t="str">
        <f>Calculations!B174</f>
        <v>Extension of New Hall Hey to the west</v>
      </c>
      <c r="D201" s="14" t="str">
        <f>Calculations!C174</f>
        <v>Employment</v>
      </c>
      <c r="E201" s="15">
        <f>Calculations!D174</f>
        <v>2.73799998961</v>
      </c>
      <c r="F201" s="15">
        <f>Calculations!H174</f>
        <v>2.7017313175808999</v>
      </c>
      <c r="G201" s="15">
        <f>Calculations!L174</f>
        <v>98.675358942047836</v>
      </c>
      <c r="H201" s="15">
        <f>Calculations!G174</f>
        <v>5.0061870940000001E-3</v>
      </c>
      <c r="I201" s="15">
        <f>Calculations!K174</f>
        <v>0.18284101946666112</v>
      </c>
      <c r="J201" s="15">
        <f>Calculations!F174</f>
        <v>3.1262484935099998E-2</v>
      </c>
      <c r="K201" s="15">
        <f>Calculations!J174</f>
        <v>1.1418000384855012</v>
      </c>
      <c r="L201" s="15">
        <f>Calculations!E174</f>
        <v>0</v>
      </c>
      <c r="M201" s="15">
        <f>Calculations!I174</f>
        <v>0</v>
      </c>
      <c r="N201" s="15">
        <f>Calculations!M174</f>
        <v>0</v>
      </c>
      <c r="O201" s="15">
        <f>Calculations!P174</f>
        <v>0</v>
      </c>
      <c r="P201" s="15">
        <f>Calculations!N174</f>
        <v>4.5112776044399997E-5</v>
      </c>
      <c r="Q201" s="15">
        <f>Calculations!Q174</f>
        <v>1.6476543541121724E-3</v>
      </c>
      <c r="R201" s="15">
        <f>Calculations!O174</f>
        <v>3.91388227526E-2</v>
      </c>
      <c r="S201" s="15">
        <f>Calculations!R174</f>
        <v>1.4294676004792433</v>
      </c>
      <c r="T201" s="38" t="s">
        <v>659</v>
      </c>
      <c r="U201" s="14" t="s">
        <v>655</v>
      </c>
      <c r="V201" s="14" t="s">
        <v>45</v>
      </c>
    </row>
    <row r="202" spans="2:22" x14ac:dyDescent="0.2">
      <c r="B202" s="14" t="str">
        <f>Calculations!A175</f>
        <v>SFRA176</v>
      </c>
      <c r="C202" s="34" t="str">
        <f>Calculations!B175</f>
        <v>Land west of Lomas Lane</v>
      </c>
      <c r="D202" s="14" t="str">
        <f>Calculations!C175</f>
        <v>Residential</v>
      </c>
      <c r="E202" s="15">
        <f>Calculations!D175</f>
        <v>1.8471028461300001</v>
      </c>
      <c r="F202" s="15">
        <f>Calculations!H175</f>
        <v>1.8471028461300001</v>
      </c>
      <c r="G202" s="15">
        <f>Calculations!L175</f>
        <v>100</v>
      </c>
      <c r="H202" s="15">
        <f>Calculations!G175</f>
        <v>0</v>
      </c>
      <c r="I202" s="15">
        <f>Calculations!K175</f>
        <v>0</v>
      </c>
      <c r="J202" s="15">
        <f>Calculations!F175</f>
        <v>0</v>
      </c>
      <c r="K202" s="15">
        <f>Calculations!J175</f>
        <v>0</v>
      </c>
      <c r="L202" s="15">
        <f>Calculations!E175</f>
        <v>0</v>
      </c>
      <c r="M202" s="15">
        <f>Calculations!I175</f>
        <v>0</v>
      </c>
      <c r="N202" s="15">
        <f>Calculations!M175</f>
        <v>2.1277110949700001E-2</v>
      </c>
      <c r="O202" s="15">
        <f>Calculations!P175</f>
        <v>1.1519180425864877</v>
      </c>
      <c r="P202" s="15">
        <f>Calculations!N175</f>
        <v>7.8330523115200008E-3</v>
      </c>
      <c r="Q202" s="15">
        <f>Calculations!Q175</f>
        <v>0.42407234269231947</v>
      </c>
      <c r="R202" s="15">
        <f>Calculations!O175</f>
        <v>2.0287493553899999E-2</v>
      </c>
      <c r="S202" s="15">
        <f>Calculations!R175</f>
        <v>1.0983413076540816</v>
      </c>
      <c r="T202" s="38" t="s">
        <v>659</v>
      </c>
      <c r="U202" s="14" t="s">
        <v>655</v>
      </c>
      <c r="V202" s="14" t="s">
        <v>45</v>
      </c>
    </row>
    <row r="203" spans="2:22" x14ac:dyDescent="0.2">
      <c r="B203" s="14" t="str">
        <f>Calculations!A176</f>
        <v>SFRA177</v>
      </c>
      <c r="C203" s="34" t="str">
        <f>Calculations!B176</f>
        <v>Horncliffe Quarry</v>
      </c>
      <c r="D203" s="14" t="str">
        <f>Calculations!C176</f>
        <v>Residential</v>
      </c>
      <c r="E203" s="15">
        <f>Calculations!D176</f>
        <v>16.898214701099999</v>
      </c>
      <c r="F203" s="15">
        <f>Calculations!H176</f>
        <v>16.898214701099999</v>
      </c>
      <c r="G203" s="15">
        <f>Calculations!L176</f>
        <v>100</v>
      </c>
      <c r="H203" s="15">
        <f>Calculations!G176</f>
        <v>0</v>
      </c>
      <c r="I203" s="15">
        <f>Calculations!K176</f>
        <v>0</v>
      </c>
      <c r="J203" s="15">
        <f>Calculations!F176</f>
        <v>0</v>
      </c>
      <c r="K203" s="15">
        <f>Calculations!J176</f>
        <v>0</v>
      </c>
      <c r="L203" s="15">
        <f>Calculations!E176</f>
        <v>0</v>
      </c>
      <c r="M203" s="15">
        <f>Calculations!I176</f>
        <v>0</v>
      </c>
      <c r="N203" s="15">
        <f>Calculations!M176</f>
        <v>1.24E-2</v>
      </c>
      <c r="O203" s="15">
        <f>Calculations!P176</f>
        <v>7.3380532910336471E-2</v>
      </c>
      <c r="P203" s="15">
        <f>Calculations!N176</f>
        <v>5.10904072996E-3</v>
      </c>
      <c r="Q203" s="15">
        <f>Calculations!Q176</f>
        <v>3.0234204147183811E-2</v>
      </c>
      <c r="R203" s="15">
        <f>Calculations!O176</f>
        <v>8.36422220893E-2</v>
      </c>
      <c r="S203" s="15">
        <f>Calculations!R176</f>
        <v>0.49497667989657662</v>
      </c>
      <c r="T203" s="38" t="s">
        <v>659</v>
      </c>
      <c r="U203" s="14" t="s">
        <v>655</v>
      </c>
      <c r="V203" s="14" t="s">
        <v>45</v>
      </c>
    </row>
    <row r="204" spans="2:22" x14ac:dyDescent="0.2">
      <c r="B204" s="14" t="str">
        <f>Calculations!A177</f>
        <v>SFRA178</v>
      </c>
      <c r="C204" s="34" t="str">
        <f>Calculations!B177</f>
        <v>Irwell Vale Mill</v>
      </c>
      <c r="D204" s="14" t="str">
        <f>Calculations!C177</f>
        <v>Residential</v>
      </c>
      <c r="E204" s="15">
        <f>Calculations!D177</f>
        <v>2.19443770574</v>
      </c>
      <c r="F204" s="15">
        <f>Calculations!H177</f>
        <v>0.63649001319299991</v>
      </c>
      <c r="G204" s="15">
        <f>Calculations!L177</f>
        <v>29.004697263819807</v>
      </c>
      <c r="H204" s="15">
        <f>Calculations!G177</f>
        <v>0.97255653638700001</v>
      </c>
      <c r="I204" s="15">
        <f>Calculations!K177</f>
        <v>44.319168133279874</v>
      </c>
      <c r="J204" s="15">
        <f>Calculations!F177</f>
        <v>0.58539115616000004</v>
      </c>
      <c r="K204" s="15">
        <f>Calculations!J177</f>
        <v>26.676134602900319</v>
      </c>
      <c r="L204" s="15">
        <f>Calculations!E177</f>
        <v>0</v>
      </c>
      <c r="M204" s="15">
        <f>Calculations!I177</f>
        <v>0</v>
      </c>
      <c r="N204" s="15">
        <f>Calculations!M177</f>
        <v>0.74889448779400003</v>
      </c>
      <c r="O204" s="15">
        <f>Calculations!P177</f>
        <v>34.126942215544034</v>
      </c>
      <c r="P204" s="15">
        <f>Calculations!N177</f>
        <v>8.9131849430099996E-2</v>
      </c>
      <c r="Q204" s="15">
        <f>Calculations!Q177</f>
        <v>4.0617170037207</v>
      </c>
      <c r="R204" s="15">
        <f>Calculations!O177</f>
        <v>0.85836789851999995</v>
      </c>
      <c r="S204" s="15">
        <f>Calculations!R177</f>
        <v>39.115619289386231</v>
      </c>
      <c r="T204" s="39" t="s">
        <v>658</v>
      </c>
      <c r="U204" s="39" t="s">
        <v>41</v>
      </c>
      <c r="V204" s="39" t="s">
        <v>42</v>
      </c>
    </row>
    <row r="205" spans="2:22" ht="25.5" x14ac:dyDescent="0.2">
      <c r="B205" s="14" t="str">
        <f>Calculations!A178</f>
        <v>SFRA179</v>
      </c>
      <c r="C205" s="34" t="str">
        <f>Calculations!B178</f>
        <v>Land south of Chatterton Old Lane, Stubbins</v>
      </c>
      <c r="D205" s="14" t="str">
        <f>Calculations!C178</f>
        <v>Residential</v>
      </c>
      <c r="E205" s="15">
        <f>Calculations!D178</f>
        <v>5.0753331351800002</v>
      </c>
      <c r="F205" s="15">
        <f>Calculations!H178</f>
        <v>5.07138567304521</v>
      </c>
      <c r="G205" s="15">
        <f>Calculations!L178</f>
        <v>99.922222600376159</v>
      </c>
      <c r="H205" s="15">
        <f>Calculations!G178</f>
        <v>1.6457343976100001E-3</v>
      </c>
      <c r="I205" s="15">
        <f>Calculations!K178</f>
        <v>3.2426135462960762E-2</v>
      </c>
      <c r="J205" s="15">
        <f>Calculations!F178</f>
        <v>2.3017277371800001E-3</v>
      </c>
      <c r="K205" s="15">
        <f>Calculations!J178</f>
        <v>4.5351264160876953E-2</v>
      </c>
      <c r="L205" s="15">
        <f>Calculations!E178</f>
        <v>0</v>
      </c>
      <c r="M205" s="15">
        <f>Calculations!I178</f>
        <v>0</v>
      </c>
      <c r="N205" s="15">
        <f>Calculations!M178</f>
        <v>1.6E-2</v>
      </c>
      <c r="O205" s="15">
        <f>Calculations!P178</f>
        <v>0.315250242178094</v>
      </c>
      <c r="P205" s="15">
        <f>Calculations!N178</f>
        <v>4.3736999204899998E-2</v>
      </c>
      <c r="Q205" s="15">
        <f>Calculations!Q178</f>
        <v>0.86175622446798927</v>
      </c>
      <c r="R205" s="15">
        <f>Calculations!O178</f>
        <v>0.120467059344</v>
      </c>
      <c r="S205" s="15">
        <f>Calculations!R178</f>
        <v>2.3735793520424262</v>
      </c>
      <c r="T205" s="38" t="s">
        <v>659</v>
      </c>
      <c r="U205" s="14" t="s">
        <v>43</v>
      </c>
      <c r="V205" s="14" t="s">
        <v>44</v>
      </c>
    </row>
    <row r="206" spans="2:22" x14ac:dyDescent="0.2">
      <c r="B206" s="14" t="str">
        <f>Calculations!A179</f>
        <v>SFRA180</v>
      </c>
      <c r="C206" s="34" t="str">
        <f>Calculations!B179</f>
        <v>Edenwood Mill</v>
      </c>
      <c r="D206" s="14" t="str">
        <f>Calculations!C179</f>
        <v>Residential</v>
      </c>
      <c r="E206" s="15">
        <f>Calculations!D179</f>
        <v>2.3187268050199998</v>
      </c>
      <c r="F206" s="15">
        <f>Calculations!H179</f>
        <v>2.2920081268673997</v>
      </c>
      <c r="G206" s="15">
        <f>Calculations!L179</f>
        <v>98.847700466706357</v>
      </c>
      <c r="H206" s="15">
        <f>Calculations!G179</f>
        <v>1.1802329225700001E-2</v>
      </c>
      <c r="I206" s="15">
        <f>Calculations!K179</f>
        <v>0.50900042213460339</v>
      </c>
      <c r="J206" s="15">
        <f>Calculations!F179</f>
        <v>1.4916348926900001E-2</v>
      </c>
      <c r="K206" s="15">
        <f>Calculations!J179</f>
        <v>0.64329911115903726</v>
      </c>
      <c r="L206" s="15">
        <f>Calculations!E179</f>
        <v>0</v>
      </c>
      <c r="M206" s="15">
        <f>Calculations!I179</f>
        <v>0</v>
      </c>
      <c r="N206" s="15">
        <f>Calculations!M179</f>
        <v>2.8008213475800001E-2</v>
      </c>
      <c r="O206" s="15">
        <f>Calculations!P179</f>
        <v>1.2079134728232213</v>
      </c>
      <c r="P206" s="15">
        <f>Calculations!N179</f>
        <v>3.3594143350000001E-2</v>
      </c>
      <c r="Q206" s="15">
        <f>Calculations!Q179</f>
        <v>1.4488185187349072</v>
      </c>
      <c r="R206" s="15">
        <f>Calculations!O179</f>
        <v>7.51354128043E-2</v>
      </c>
      <c r="S206" s="15">
        <f>Calculations!R179</f>
        <v>3.2403736672053491</v>
      </c>
      <c r="T206" s="38" t="s">
        <v>659</v>
      </c>
      <c r="U206" s="14" t="s">
        <v>43</v>
      </c>
      <c r="V206" s="14" t="s">
        <v>44</v>
      </c>
    </row>
    <row r="207" spans="2:22" x14ac:dyDescent="0.2">
      <c r="B207" s="14" t="str">
        <f>Calculations!A180</f>
        <v>SFRA181</v>
      </c>
      <c r="C207" s="34" t="str">
        <f>Calculations!B180</f>
        <v>Acre Meadow</v>
      </c>
      <c r="D207" s="14" t="str">
        <f>Calculations!C180</f>
        <v>Residential</v>
      </c>
      <c r="E207" s="15">
        <f>Calculations!D180</f>
        <v>2.5651098928999998</v>
      </c>
      <c r="F207" s="15">
        <f>Calculations!H180</f>
        <v>2.5415586741297598</v>
      </c>
      <c r="G207" s="15">
        <f>Calculations!L180</f>
        <v>99.081863165573225</v>
      </c>
      <c r="H207" s="15">
        <f>Calculations!G180</f>
        <v>1.8352957362499998E-2</v>
      </c>
      <c r="I207" s="15">
        <f>Calculations!K180</f>
        <v>0.71548425325945608</v>
      </c>
      <c r="J207" s="15">
        <f>Calculations!F180</f>
        <v>5.1982614077399998E-3</v>
      </c>
      <c r="K207" s="15">
        <f>Calculations!J180</f>
        <v>0.20265258116731505</v>
      </c>
      <c r="L207" s="15">
        <f>Calculations!E180</f>
        <v>0</v>
      </c>
      <c r="M207" s="15">
        <f>Calculations!I180</f>
        <v>0</v>
      </c>
      <c r="N207" s="15">
        <f>Calculations!M180</f>
        <v>6.6529998588800002E-2</v>
      </c>
      <c r="O207" s="15">
        <f>Calculations!P180</f>
        <v>2.5936510078164381</v>
      </c>
      <c r="P207" s="15">
        <f>Calculations!N180</f>
        <v>0.18309533141699999</v>
      </c>
      <c r="Q207" s="15">
        <f>Calculations!Q180</f>
        <v>7.1379137370992121</v>
      </c>
      <c r="R207" s="15">
        <f>Calculations!O180</f>
        <v>0.15573165625900001</v>
      </c>
      <c r="S207" s="15">
        <f>Calculations!R180</f>
        <v>6.0711494930510241</v>
      </c>
      <c r="T207" s="38" t="s">
        <v>659</v>
      </c>
      <c r="U207" s="14" t="s">
        <v>43</v>
      </c>
      <c r="V207" s="14" t="s">
        <v>44</v>
      </c>
    </row>
    <row r="208" spans="2:22" x14ac:dyDescent="0.2">
      <c r="B208" s="14" t="str">
        <f>Calculations!A181</f>
        <v>SFRA182</v>
      </c>
      <c r="C208" s="34" t="str">
        <f>Calculations!B181</f>
        <v>Land off Exchange Street</v>
      </c>
      <c r="D208" s="14" t="str">
        <f>Calculations!C181</f>
        <v>Residential</v>
      </c>
      <c r="E208" s="15">
        <f>Calculations!D181</f>
        <v>4.7666086820400002</v>
      </c>
      <c r="F208" s="15">
        <f>Calculations!H181</f>
        <v>4.7666086820400002</v>
      </c>
      <c r="G208" s="15">
        <f>Calculations!L181</f>
        <v>100</v>
      </c>
      <c r="H208" s="15">
        <f>Calculations!G181</f>
        <v>0</v>
      </c>
      <c r="I208" s="15">
        <f>Calculations!K181</f>
        <v>0</v>
      </c>
      <c r="J208" s="15">
        <f>Calculations!F181</f>
        <v>0</v>
      </c>
      <c r="K208" s="15">
        <f>Calculations!J181</f>
        <v>0</v>
      </c>
      <c r="L208" s="15">
        <f>Calculations!E181</f>
        <v>0</v>
      </c>
      <c r="M208" s="15">
        <f>Calculations!I181</f>
        <v>0</v>
      </c>
      <c r="N208" s="15">
        <f>Calculations!M181</f>
        <v>0.11757053718300001</v>
      </c>
      <c r="O208" s="15">
        <f>Calculations!P181</f>
        <v>2.4665447706246884</v>
      </c>
      <c r="P208" s="15">
        <f>Calculations!N181</f>
        <v>4.17824394182E-2</v>
      </c>
      <c r="Q208" s="15">
        <f>Calculations!Q181</f>
        <v>0.87656533618190924</v>
      </c>
      <c r="R208" s="15">
        <f>Calculations!O181</f>
        <v>0.14482353998799999</v>
      </c>
      <c r="S208" s="15">
        <f>Calculations!R181</f>
        <v>3.0382930433051367</v>
      </c>
      <c r="T208" s="38" t="s">
        <v>659</v>
      </c>
      <c r="U208" s="14" t="s">
        <v>655</v>
      </c>
      <c r="V208" s="14" t="s">
        <v>45</v>
      </c>
    </row>
    <row r="209" spans="2:22" ht="25.5" x14ac:dyDescent="0.2">
      <c r="B209" s="14" t="str">
        <f>Calculations!A182</f>
        <v>SFRA183</v>
      </c>
      <c r="C209" s="34" t="str">
        <f>Calculations!B182</f>
        <v>Land between Blackburn Road and A56</v>
      </c>
      <c r="D209" s="14" t="str">
        <f>Calculations!C182</f>
        <v>Residential</v>
      </c>
      <c r="E209" s="15">
        <f>Calculations!D182</f>
        <v>3.7093224759500001</v>
      </c>
      <c r="F209" s="15">
        <f>Calculations!H182</f>
        <v>3.7093224759500001</v>
      </c>
      <c r="G209" s="15">
        <f>Calculations!L182</f>
        <v>100</v>
      </c>
      <c r="H209" s="15">
        <f>Calculations!G182</f>
        <v>0</v>
      </c>
      <c r="I209" s="15">
        <f>Calculations!K182</f>
        <v>0</v>
      </c>
      <c r="J209" s="15">
        <f>Calculations!F182</f>
        <v>0</v>
      </c>
      <c r="K209" s="15">
        <f>Calculations!J182</f>
        <v>0</v>
      </c>
      <c r="L209" s="15">
        <f>Calculations!E182</f>
        <v>0</v>
      </c>
      <c r="M209" s="15">
        <f>Calculations!I182</f>
        <v>0</v>
      </c>
      <c r="N209" s="15">
        <f>Calculations!M182</f>
        <v>9.0367963026999995E-2</v>
      </c>
      <c r="O209" s="15">
        <f>Calculations!P182</f>
        <v>2.4362390601765012</v>
      </c>
      <c r="P209" s="15">
        <f>Calculations!N182</f>
        <v>4.6428339132900003E-2</v>
      </c>
      <c r="Q209" s="15">
        <f>Calculations!Q182</f>
        <v>1.2516662930744291</v>
      </c>
      <c r="R209" s="15">
        <f>Calculations!O182</f>
        <v>8.3349195134899995E-2</v>
      </c>
      <c r="S209" s="15">
        <f>Calculations!R182</f>
        <v>2.2470193862978527</v>
      </c>
      <c r="T209" s="38" t="s">
        <v>659</v>
      </c>
      <c r="U209" s="14" t="s">
        <v>655</v>
      </c>
      <c r="V209" s="14" t="s">
        <v>45</v>
      </c>
    </row>
    <row r="210" spans="2:22" ht="25.5" x14ac:dyDescent="0.2">
      <c r="B210" s="14" t="str">
        <f>Calculations!A183</f>
        <v>SFRA184</v>
      </c>
      <c r="C210" s="34" t="str">
        <f>Calculations!B183</f>
        <v>Land between Chatterton Hey and Nursing Home, Edenfield</v>
      </c>
      <c r="D210" s="14" t="str">
        <f>Calculations!C183</f>
        <v>Residential</v>
      </c>
      <c r="E210" s="15">
        <f>Calculations!D183</f>
        <v>12.169267487600001</v>
      </c>
      <c r="F210" s="15">
        <f>Calculations!H183</f>
        <v>12.169267487600001</v>
      </c>
      <c r="G210" s="15">
        <f>Calculations!L183</f>
        <v>100</v>
      </c>
      <c r="H210" s="15">
        <f>Calculations!G183</f>
        <v>0</v>
      </c>
      <c r="I210" s="15">
        <f>Calculations!K183</f>
        <v>0</v>
      </c>
      <c r="J210" s="15">
        <f>Calculations!F183</f>
        <v>0</v>
      </c>
      <c r="K210" s="15">
        <f>Calculations!J183</f>
        <v>0</v>
      </c>
      <c r="L210" s="15">
        <f>Calculations!E183</f>
        <v>0</v>
      </c>
      <c r="M210" s="15">
        <f>Calculations!I183</f>
        <v>0</v>
      </c>
      <c r="N210" s="15">
        <f>Calculations!M183</f>
        <v>0.14440990939699999</v>
      </c>
      <c r="O210" s="15">
        <f>Calculations!P183</f>
        <v>1.1866770908285806</v>
      </c>
      <c r="P210" s="15">
        <f>Calculations!N183</f>
        <v>6.9958527174100005E-2</v>
      </c>
      <c r="Q210" s="15">
        <f>Calculations!Q183</f>
        <v>0.57487870363097004</v>
      </c>
      <c r="R210" s="15">
        <f>Calculations!O183</f>
        <v>0.44649833678500001</v>
      </c>
      <c r="S210" s="15">
        <f>Calculations!R183</f>
        <v>3.6690650217029419</v>
      </c>
      <c r="T210" s="38" t="s">
        <v>659</v>
      </c>
      <c r="U210" s="14" t="s">
        <v>655</v>
      </c>
      <c r="V210" s="14" t="s">
        <v>45</v>
      </c>
    </row>
    <row r="211" spans="2:22" x14ac:dyDescent="0.2">
      <c r="B211" s="14" t="str">
        <f>Calculations!A184</f>
        <v>SFRA185</v>
      </c>
      <c r="C211" s="34" t="str">
        <f>Calculations!B184</f>
        <v>Land to the west of Moorland View</v>
      </c>
      <c r="D211" s="14" t="str">
        <f>Calculations!C184</f>
        <v>Residential</v>
      </c>
      <c r="E211" s="15">
        <f>Calculations!D184</f>
        <v>2.6828112753300002</v>
      </c>
      <c r="F211" s="15">
        <f>Calculations!H184</f>
        <v>2.6828112753300002</v>
      </c>
      <c r="G211" s="15">
        <f>Calculations!L184</f>
        <v>100</v>
      </c>
      <c r="H211" s="15">
        <f>Calculations!G184</f>
        <v>0</v>
      </c>
      <c r="I211" s="15">
        <f>Calculations!K184</f>
        <v>0</v>
      </c>
      <c r="J211" s="15">
        <f>Calculations!F184</f>
        <v>0</v>
      </c>
      <c r="K211" s="15">
        <f>Calculations!J184</f>
        <v>0</v>
      </c>
      <c r="L211" s="15">
        <f>Calculations!E184</f>
        <v>0</v>
      </c>
      <c r="M211" s="15">
        <f>Calculations!I184</f>
        <v>0</v>
      </c>
      <c r="N211" s="15">
        <f>Calculations!M184</f>
        <v>3.9883899891299999E-6</v>
      </c>
      <c r="O211" s="15">
        <f>Calculations!P184</f>
        <v>1.4866457532087889E-4</v>
      </c>
      <c r="P211" s="15">
        <f>Calculations!N184</f>
        <v>2.20496672508E-3</v>
      </c>
      <c r="Q211" s="15">
        <f>Calculations!Q184</f>
        <v>8.2188663263642256E-2</v>
      </c>
      <c r="R211" s="15">
        <f>Calculations!O184</f>
        <v>9.4964418299900002E-2</v>
      </c>
      <c r="S211" s="15">
        <f>Calculations!R184</f>
        <v>3.5397353206747231</v>
      </c>
      <c r="T211" s="38" t="s">
        <v>659</v>
      </c>
      <c r="U211" s="14" t="s">
        <v>655</v>
      </c>
      <c r="V211" s="14" t="s">
        <v>45</v>
      </c>
    </row>
    <row r="212" spans="2:22" x14ac:dyDescent="0.2">
      <c r="B212" s="14" t="str">
        <f>Calculations!A185</f>
        <v>SFRA186</v>
      </c>
      <c r="C212" s="34" t="str">
        <f>Calculations!B185</f>
        <v>Area of search to the east of Edenfield</v>
      </c>
      <c r="D212" s="14" t="str">
        <f>Calculations!C185</f>
        <v>Residential</v>
      </c>
      <c r="E212" s="15">
        <f>Calculations!D185</f>
        <v>32.009035652000001</v>
      </c>
      <c r="F212" s="15">
        <f>Calculations!H185</f>
        <v>32.009035652000001</v>
      </c>
      <c r="G212" s="15">
        <f>Calculations!L185</f>
        <v>100</v>
      </c>
      <c r="H212" s="15">
        <f>Calculations!G185</f>
        <v>0</v>
      </c>
      <c r="I212" s="15">
        <f>Calculations!K185</f>
        <v>0</v>
      </c>
      <c r="J212" s="15">
        <f>Calculations!F185</f>
        <v>0</v>
      </c>
      <c r="K212" s="15">
        <f>Calculations!J185</f>
        <v>0</v>
      </c>
      <c r="L212" s="15">
        <f>Calculations!E185</f>
        <v>0</v>
      </c>
      <c r="M212" s="15">
        <f>Calculations!I185</f>
        <v>0</v>
      </c>
      <c r="N212" s="15">
        <f>Calculations!M185</f>
        <v>0.187167243254</v>
      </c>
      <c r="O212" s="15">
        <f>Calculations!P185</f>
        <v>0.58473252768021255</v>
      </c>
      <c r="P212" s="15">
        <f>Calculations!N185</f>
        <v>9.5985942019900003E-2</v>
      </c>
      <c r="Q212" s="15">
        <f>Calculations!Q185</f>
        <v>0.29987139588787509</v>
      </c>
      <c r="R212" s="15">
        <f>Calculations!O185</f>
        <v>0.679278932828</v>
      </c>
      <c r="S212" s="15">
        <f>Calculations!R185</f>
        <v>2.1221474467805685</v>
      </c>
      <c r="T212" s="38" t="s">
        <v>659</v>
      </c>
      <c r="U212" s="14" t="s">
        <v>655</v>
      </c>
      <c r="V212" s="14" t="s">
        <v>45</v>
      </c>
    </row>
    <row r="213" spans="2:22" x14ac:dyDescent="0.2">
      <c r="B213" s="14" t="str">
        <f>Calculations!A186</f>
        <v>SFRA187</v>
      </c>
      <c r="C213" s="34" t="str">
        <f>Calculations!B186</f>
        <v>Land to the south east of Edenfield</v>
      </c>
      <c r="D213" s="14" t="str">
        <f>Calculations!C186</f>
        <v>Residential</v>
      </c>
      <c r="E213" s="15">
        <f>Calculations!D186</f>
        <v>16.650194452699999</v>
      </c>
      <c r="F213" s="15">
        <f>Calculations!H186</f>
        <v>16.650194452699999</v>
      </c>
      <c r="G213" s="15">
        <f>Calculations!L186</f>
        <v>100</v>
      </c>
      <c r="H213" s="15">
        <f>Calculations!G186</f>
        <v>0</v>
      </c>
      <c r="I213" s="15">
        <f>Calculations!K186</f>
        <v>0</v>
      </c>
      <c r="J213" s="15">
        <f>Calculations!F186</f>
        <v>0</v>
      </c>
      <c r="K213" s="15">
        <f>Calculations!J186</f>
        <v>0</v>
      </c>
      <c r="L213" s="15">
        <f>Calculations!E186</f>
        <v>0</v>
      </c>
      <c r="M213" s="15">
        <f>Calculations!I186</f>
        <v>0</v>
      </c>
      <c r="N213" s="15">
        <f>Calculations!M186</f>
        <v>4.47544679747E-2</v>
      </c>
      <c r="O213" s="15">
        <f>Calculations!P186</f>
        <v>0.26879246426724224</v>
      </c>
      <c r="P213" s="15">
        <f>Calculations!N186</f>
        <v>7.0424451201899996E-2</v>
      </c>
      <c r="Q213" s="15">
        <f>Calculations!Q186</f>
        <v>0.42296473715044181</v>
      </c>
      <c r="R213" s="15">
        <f>Calculations!O186</f>
        <v>0.35047474119599997</v>
      </c>
      <c r="S213" s="15">
        <f>Calculations!R186</f>
        <v>2.1049288174479361</v>
      </c>
      <c r="T213" s="38" t="s">
        <v>659</v>
      </c>
      <c r="U213" s="14" t="s">
        <v>655</v>
      </c>
      <c r="V213" s="14" t="s">
        <v>45</v>
      </c>
    </row>
    <row r="214" spans="2:22" x14ac:dyDescent="0.2">
      <c r="B214" s="14" t="str">
        <f>Calculations!A187</f>
        <v>SFRA188</v>
      </c>
      <c r="C214" s="34" t="str">
        <f>Calculations!B187</f>
        <v>Site of Horsefield Avenue, Tonacliffe</v>
      </c>
      <c r="D214" s="14" t="str">
        <f>Calculations!C187</f>
        <v>Residential</v>
      </c>
      <c r="E214" s="15">
        <f>Calculations!D187</f>
        <v>2.4337773247499999</v>
      </c>
      <c r="F214" s="15">
        <f>Calculations!H187</f>
        <v>2.4337773247499999</v>
      </c>
      <c r="G214" s="15">
        <f>Calculations!L187</f>
        <v>100</v>
      </c>
      <c r="H214" s="15">
        <f>Calculations!G187</f>
        <v>0</v>
      </c>
      <c r="I214" s="15">
        <f>Calculations!K187</f>
        <v>0</v>
      </c>
      <c r="J214" s="15">
        <f>Calculations!F187</f>
        <v>0</v>
      </c>
      <c r="K214" s="15">
        <f>Calculations!J187</f>
        <v>0</v>
      </c>
      <c r="L214" s="15">
        <f>Calculations!E187</f>
        <v>0</v>
      </c>
      <c r="M214" s="15">
        <f>Calculations!I187</f>
        <v>0</v>
      </c>
      <c r="N214" s="15">
        <f>Calculations!M187</f>
        <v>0</v>
      </c>
      <c r="O214" s="15">
        <f>Calculations!P187</f>
        <v>0</v>
      </c>
      <c r="P214" s="15">
        <f>Calculations!N187</f>
        <v>0</v>
      </c>
      <c r="Q214" s="15">
        <f>Calculations!Q187</f>
        <v>0</v>
      </c>
      <c r="R214" s="15">
        <f>Calculations!O187</f>
        <v>0</v>
      </c>
      <c r="S214" s="15">
        <f>Calculations!R187</f>
        <v>0</v>
      </c>
      <c r="T214" s="38" t="s">
        <v>659</v>
      </c>
      <c r="U214" s="14" t="s">
        <v>655</v>
      </c>
      <c r="V214" s="14" t="s">
        <v>45</v>
      </c>
    </row>
    <row r="215" spans="2:22" x14ac:dyDescent="0.2">
      <c r="B215" s="14" t="str">
        <f>Calculations!A188</f>
        <v>SFRA189</v>
      </c>
      <c r="C215" s="34" t="str">
        <f>Calculations!B188</f>
        <v>Land to the east of Tonacliffe School</v>
      </c>
      <c r="D215" s="14" t="str">
        <f>Calculations!C188</f>
        <v>Residential</v>
      </c>
      <c r="E215" s="15">
        <f>Calculations!D188</f>
        <v>3.3903629304499998</v>
      </c>
      <c r="F215" s="15">
        <f>Calculations!H188</f>
        <v>3.3903629304499998</v>
      </c>
      <c r="G215" s="15">
        <f>Calculations!L188</f>
        <v>100</v>
      </c>
      <c r="H215" s="15">
        <f>Calculations!G188</f>
        <v>0</v>
      </c>
      <c r="I215" s="15">
        <f>Calculations!K188</f>
        <v>0</v>
      </c>
      <c r="J215" s="15">
        <f>Calculations!F188</f>
        <v>0</v>
      </c>
      <c r="K215" s="15">
        <f>Calculations!J188</f>
        <v>0</v>
      </c>
      <c r="L215" s="15">
        <f>Calculations!E188</f>
        <v>0</v>
      </c>
      <c r="M215" s="15">
        <f>Calculations!I188</f>
        <v>0</v>
      </c>
      <c r="N215" s="15">
        <f>Calculations!M188</f>
        <v>0.25018286304800003</v>
      </c>
      <c r="O215" s="15">
        <f>Calculations!P188</f>
        <v>7.3792354441178807</v>
      </c>
      <c r="P215" s="15">
        <f>Calculations!N188</f>
        <v>8.3237811225500002E-2</v>
      </c>
      <c r="Q215" s="15">
        <f>Calculations!Q188</f>
        <v>2.455129817457387</v>
      </c>
      <c r="R215" s="15">
        <f>Calculations!O188</f>
        <v>0.25049282173600002</v>
      </c>
      <c r="S215" s="15">
        <f>Calculations!R188</f>
        <v>7.3883777894761344</v>
      </c>
      <c r="T215" s="38" t="s">
        <v>659</v>
      </c>
      <c r="U215" s="14" t="s">
        <v>655</v>
      </c>
      <c r="V215" s="14" t="s">
        <v>45</v>
      </c>
    </row>
    <row r="216" spans="2:22" x14ac:dyDescent="0.2">
      <c r="B216" s="14" t="str">
        <f>Calculations!A189</f>
        <v>SFRA190</v>
      </c>
      <c r="C216" s="34" t="str">
        <f>Calculations!B189</f>
        <v>Land south of Bar Terrace</v>
      </c>
      <c r="D216" s="14" t="str">
        <f>Calculations!C189</f>
        <v>Residential</v>
      </c>
      <c r="E216" s="15">
        <f>Calculations!D189</f>
        <v>3.3027322737999998</v>
      </c>
      <c r="F216" s="15">
        <f>Calculations!H189</f>
        <v>3.3027322737999998</v>
      </c>
      <c r="G216" s="15">
        <f>Calculations!L189</f>
        <v>100</v>
      </c>
      <c r="H216" s="15">
        <f>Calculations!G189</f>
        <v>0</v>
      </c>
      <c r="I216" s="15">
        <f>Calculations!K189</f>
        <v>0</v>
      </c>
      <c r="J216" s="15">
        <f>Calculations!F189</f>
        <v>0</v>
      </c>
      <c r="K216" s="15">
        <f>Calculations!J189</f>
        <v>0</v>
      </c>
      <c r="L216" s="15">
        <f>Calculations!E189</f>
        <v>0</v>
      </c>
      <c r="M216" s="15">
        <f>Calculations!I189</f>
        <v>0</v>
      </c>
      <c r="N216" s="15">
        <f>Calculations!M189</f>
        <v>1.6931155035599998E-2</v>
      </c>
      <c r="O216" s="15">
        <f>Calculations!P189</f>
        <v>0.51264085708405449</v>
      </c>
      <c r="P216" s="15">
        <f>Calculations!N189</f>
        <v>1.68338424852E-2</v>
      </c>
      <c r="Q216" s="15">
        <f>Calculations!Q189</f>
        <v>0.50969443144816617</v>
      </c>
      <c r="R216" s="15">
        <f>Calculations!O189</f>
        <v>0.10436349695699999</v>
      </c>
      <c r="S216" s="15">
        <f>Calculations!R189</f>
        <v>3.1599139229327626</v>
      </c>
      <c r="T216" s="38" t="s">
        <v>659</v>
      </c>
      <c r="U216" s="14" t="s">
        <v>655</v>
      </c>
      <c r="V216" s="14" t="s">
        <v>45</v>
      </c>
    </row>
    <row r="217" spans="2:22" ht="25.5" x14ac:dyDescent="0.2">
      <c r="B217" s="14" t="str">
        <f>Calculations!A190</f>
        <v>SFRA191</v>
      </c>
      <c r="C217" s="34" t="str">
        <f>Calculations!B190</f>
        <v>Land to the north of Whitworth High School</v>
      </c>
      <c r="D217" s="14" t="str">
        <f>Calculations!C190</f>
        <v>Residential</v>
      </c>
      <c r="E217" s="15">
        <f>Calculations!D190</f>
        <v>7.5123212739999996</v>
      </c>
      <c r="F217" s="15">
        <f>Calculations!H190</f>
        <v>7.5062289540154197</v>
      </c>
      <c r="G217" s="15">
        <f>Calculations!L190</f>
        <v>99.918902297141301</v>
      </c>
      <c r="H217" s="15">
        <f>Calculations!G190</f>
        <v>4.5698146581699996E-3</v>
      </c>
      <c r="I217" s="15">
        <f>Calculations!K190</f>
        <v>6.0830926839964106E-2</v>
      </c>
      <c r="J217" s="15">
        <f>Calculations!F190</f>
        <v>1.5225053264099999E-3</v>
      </c>
      <c r="K217" s="15">
        <f>Calculations!J190</f>
        <v>2.0266776018743524E-2</v>
      </c>
      <c r="L217" s="15">
        <f>Calculations!E190</f>
        <v>0</v>
      </c>
      <c r="M217" s="15">
        <f>Calculations!I190</f>
        <v>0</v>
      </c>
      <c r="N217" s="15">
        <f>Calculations!M190</f>
        <v>2.0246999999499999E-4</v>
      </c>
      <c r="O217" s="15">
        <f>Calculations!P190</f>
        <v>2.6951722724605082E-3</v>
      </c>
      <c r="P217" s="15">
        <f>Calculations!N190</f>
        <v>2.5850251297E-4</v>
      </c>
      <c r="Q217" s="15">
        <f>Calculations!Q190</f>
        <v>3.4410470950526607E-3</v>
      </c>
      <c r="R217" s="15">
        <f>Calculations!O190</f>
        <v>2.4720156825700002E-2</v>
      </c>
      <c r="S217" s="15">
        <f>Calculations!R190</f>
        <v>0.32906149676074148</v>
      </c>
      <c r="T217" s="38" t="s">
        <v>659</v>
      </c>
      <c r="U217" s="14" t="s">
        <v>43</v>
      </c>
      <c r="V217" s="14" t="s">
        <v>44</v>
      </c>
    </row>
    <row r="218" spans="2:22" x14ac:dyDescent="0.2">
      <c r="B218" s="14" t="str">
        <f>Calculations!A191</f>
        <v>SFRA192</v>
      </c>
      <c r="C218" s="34" t="str">
        <f>Calculations!B191</f>
        <v>Land to the east of Long Acres Drive</v>
      </c>
      <c r="D218" s="14" t="str">
        <f>Calculations!C191</f>
        <v>Residential</v>
      </c>
      <c r="E218" s="15">
        <f>Calculations!D191</f>
        <v>2.8882787589599999</v>
      </c>
      <c r="F218" s="15">
        <f>Calculations!H191</f>
        <v>2.8882787589599999</v>
      </c>
      <c r="G218" s="15">
        <f>Calculations!L191</f>
        <v>100</v>
      </c>
      <c r="H218" s="15">
        <f>Calculations!G191</f>
        <v>0</v>
      </c>
      <c r="I218" s="15">
        <f>Calculations!K191</f>
        <v>0</v>
      </c>
      <c r="J218" s="15">
        <f>Calculations!F191</f>
        <v>0</v>
      </c>
      <c r="K218" s="15">
        <f>Calculations!J191</f>
        <v>0</v>
      </c>
      <c r="L218" s="15">
        <f>Calculations!E191</f>
        <v>0</v>
      </c>
      <c r="M218" s="15">
        <f>Calculations!I191</f>
        <v>0</v>
      </c>
      <c r="N218" s="15">
        <f>Calculations!M191</f>
        <v>0</v>
      </c>
      <c r="O218" s="15">
        <f>Calculations!P191</f>
        <v>0</v>
      </c>
      <c r="P218" s="15">
        <f>Calculations!N191</f>
        <v>0</v>
      </c>
      <c r="Q218" s="15">
        <f>Calculations!Q191</f>
        <v>0</v>
      </c>
      <c r="R218" s="15">
        <f>Calculations!O191</f>
        <v>2.1289560000099999E-2</v>
      </c>
      <c r="S218" s="15">
        <f>Calculations!R191</f>
        <v>0.73710198276588312</v>
      </c>
      <c r="T218" s="38" t="s">
        <v>659</v>
      </c>
      <c r="U218" s="14" t="s">
        <v>655</v>
      </c>
      <c r="V218" s="14" t="s">
        <v>45</v>
      </c>
    </row>
    <row r="219" spans="2:22" x14ac:dyDescent="0.2">
      <c r="B219" s="14" t="str">
        <f>Calculations!A192</f>
        <v>SFRA193</v>
      </c>
      <c r="C219" s="34" t="str">
        <f>Calculations!B192</f>
        <v>Site off Valley View</v>
      </c>
      <c r="D219" s="14" t="str">
        <f>Calculations!C192</f>
        <v>Residential</v>
      </c>
      <c r="E219" s="15">
        <f>Calculations!D192</f>
        <v>0.48216857752100001</v>
      </c>
      <c r="F219" s="15">
        <f>Calculations!H192</f>
        <v>0.48216857752100001</v>
      </c>
      <c r="G219" s="15">
        <f>Calculations!L192</f>
        <v>100</v>
      </c>
      <c r="H219" s="15">
        <f>Calculations!G192</f>
        <v>0</v>
      </c>
      <c r="I219" s="15">
        <f>Calculations!K192</f>
        <v>0</v>
      </c>
      <c r="J219" s="15">
        <f>Calculations!F192</f>
        <v>0</v>
      </c>
      <c r="K219" s="15">
        <f>Calculations!J192</f>
        <v>0</v>
      </c>
      <c r="L219" s="15">
        <f>Calculations!E192</f>
        <v>0</v>
      </c>
      <c r="M219" s="15">
        <f>Calculations!I192</f>
        <v>0</v>
      </c>
      <c r="N219" s="15">
        <f>Calculations!M192</f>
        <v>0</v>
      </c>
      <c r="O219" s="15">
        <f>Calculations!P192</f>
        <v>0</v>
      </c>
      <c r="P219" s="15">
        <f>Calculations!N192</f>
        <v>0</v>
      </c>
      <c r="Q219" s="15">
        <f>Calculations!Q192</f>
        <v>0</v>
      </c>
      <c r="R219" s="15">
        <f>Calculations!O192</f>
        <v>0</v>
      </c>
      <c r="S219" s="15">
        <f>Calculations!R192</f>
        <v>0</v>
      </c>
      <c r="T219" s="38" t="s">
        <v>659</v>
      </c>
      <c r="U219" s="14" t="s">
        <v>656</v>
      </c>
      <c r="V219" s="14" t="s">
        <v>46</v>
      </c>
    </row>
    <row r="220" spans="2:22" x14ac:dyDescent="0.2">
      <c r="B220" s="14" t="str">
        <f>Calculations!A193</f>
        <v>SFRA194</v>
      </c>
      <c r="C220" s="34" t="str">
        <f>Calculations!B193</f>
        <v>Land south of Quarry Street, Shawforth</v>
      </c>
      <c r="D220" s="14" t="str">
        <f>Calculations!C193</f>
        <v>Residential</v>
      </c>
      <c r="E220" s="15">
        <f>Calculations!D193</f>
        <v>1.16552995463</v>
      </c>
      <c r="F220" s="15">
        <f>Calculations!H193</f>
        <v>1.16552995463</v>
      </c>
      <c r="G220" s="15">
        <f>Calculations!L193</f>
        <v>100</v>
      </c>
      <c r="H220" s="15">
        <f>Calculations!G193</f>
        <v>0</v>
      </c>
      <c r="I220" s="15">
        <f>Calculations!K193</f>
        <v>0</v>
      </c>
      <c r="J220" s="15">
        <f>Calculations!F193</f>
        <v>0</v>
      </c>
      <c r="K220" s="15">
        <f>Calculations!J193</f>
        <v>0</v>
      </c>
      <c r="L220" s="15">
        <f>Calculations!E193</f>
        <v>0</v>
      </c>
      <c r="M220" s="15">
        <f>Calculations!I193</f>
        <v>0</v>
      </c>
      <c r="N220" s="15">
        <f>Calculations!M193</f>
        <v>0</v>
      </c>
      <c r="O220" s="15">
        <f>Calculations!P193</f>
        <v>0</v>
      </c>
      <c r="P220" s="15">
        <f>Calculations!N193</f>
        <v>5.0752999994899996E-3</v>
      </c>
      <c r="Q220" s="15">
        <f>Calculations!Q193</f>
        <v>0.43544998387460271</v>
      </c>
      <c r="R220" s="15">
        <f>Calculations!O193</f>
        <v>7.6536054421399999E-3</v>
      </c>
      <c r="S220" s="15">
        <f>Calculations!R193</f>
        <v>0.65666312665208626</v>
      </c>
      <c r="T220" s="38" t="s">
        <v>659</v>
      </c>
      <c r="U220" s="14" t="s">
        <v>655</v>
      </c>
      <c r="V220" s="14" t="s">
        <v>45</v>
      </c>
    </row>
    <row r="221" spans="2:22" x14ac:dyDescent="0.2">
      <c r="B221" s="14" t="str">
        <f>Calculations!A194</f>
        <v>SFRA195</v>
      </c>
      <c r="C221" s="34" t="str">
        <f>Calculations!B194</f>
        <v>Eagley Bank, Shawforth</v>
      </c>
      <c r="D221" s="14" t="str">
        <f>Calculations!C194</f>
        <v>Residential</v>
      </c>
      <c r="E221" s="15">
        <f>Calculations!D194</f>
        <v>0.42665716666100001</v>
      </c>
      <c r="F221" s="15">
        <f>Calculations!H194</f>
        <v>0.28841617606660003</v>
      </c>
      <c r="G221" s="15">
        <f>Calculations!L194</f>
        <v>67.599046401524703</v>
      </c>
      <c r="H221" s="15">
        <f>Calculations!G194</f>
        <v>6.4427811995100004E-2</v>
      </c>
      <c r="I221" s="15">
        <f>Calculations!K194</f>
        <v>15.10060466095277</v>
      </c>
      <c r="J221" s="15">
        <f>Calculations!F194</f>
        <v>7.3813178599300006E-2</v>
      </c>
      <c r="K221" s="15">
        <f>Calculations!J194</f>
        <v>17.300348937522518</v>
      </c>
      <c r="L221" s="15">
        <f>Calculations!E194</f>
        <v>0</v>
      </c>
      <c r="M221" s="15">
        <f>Calculations!I194</f>
        <v>0</v>
      </c>
      <c r="N221" s="15">
        <f>Calculations!M194</f>
        <v>5.6765935313800003E-2</v>
      </c>
      <c r="O221" s="15">
        <f>Calculations!P194</f>
        <v>13.3048123293106</v>
      </c>
      <c r="P221" s="15">
        <f>Calculations!N194</f>
        <v>1.9849420218899998E-2</v>
      </c>
      <c r="Q221" s="15">
        <f>Calculations!Q194</f>
        <v>4.6523114504886154</v>
      </c>
      <c r="R221" s="15">
        <f>Calculations!O194</f>
        <v>4.9415295094900002E-2</v>
      </c>
      <c r="S221" s="15">
        <f>Calculations!R194</f>
        <v>11.581967667769863</v>
      </c>
      <c r="T221" s="39" t="s">
        <v>658</v>
      </c>
      <c r="U221" s="39" t="s">
        <v>41</v>
      </c>
      <c r="V221" s="39" t="s">
        <v>42</v>
      </c>
    </row>
    <row r="222" spans="2:22" ht="25.5" x14ac:dyDescent="0.2">
      <c r="B222" s="14" t="str">
        <f>Calculations!A195</f>
        <v>SFRA196</v>
      </c>
      <c r="C222" s="34" t="str">
        <f>Calculations!B195</f>
        <v>Land north of Knott Hill (west of Winterbutt Lee)</v>
      </c>
      <c r="D222" s="14" t="str">
        <f>Calculations!C195</f>
        <v>Residential</v>
      </c>
      <c r="E222" s="15">
        <f>Calculations!D195</f>
        <v>2.6093534946500001</v>
      </c>
      <c r="F222" s="15">
        <f>Calculations!H195</f>
        <v>2.5360489339811001</v>
      </c>
      <c r="G222" s="15">
        <f>Calculations!L195</f>
        <v>97.190700270423406</v>
      </c>
      <c r="H222" s="15">
        <f>Calculations!G195</f>
        <v>1.00883386584E-2</v>
      </c>
      <c r="I222" s="15">
        <f>Calculations!K195</f>
        <v>0.38662215292348406</v>
      </c>
      <c r="J222" s="15">
        <f>Calculations!F195</f>
        <v>6.3216222010500006E-2</v>
      </c>
      <c r="K222" s="15">
        <f>Calculations!J195</f>
        <v>2.4226775766531157</v>
      </c>
      <c r="L222" s="15">
        <f>Calculations!E195</f>
        <v>0</v>
      </c>
      <c r="M222" s="15">
        <f>Calculations!I195</f>
        <v>0</v>
      </c>
      <c r="N222" s="15">
        <f>Calculations!M195</f>
        <v>2.02767860305E-2</v>
      </c>
      <c r="O222" s="15">
        <f>Calculations!P195</f>
        <v>0.77708083906890446</v>
      </c>
      <c r="P222" s="15">
        <f>Calculations!N195</f>
        <v>2.1047368814899999E-2</v>
      </c>
      <c r="Q222" s="15">
        <f>Calculations!Q195</f>
        <v>0.80661239874374091</v>
      </c>
      <c r="R222" s="15">
        <f>Calculations!O195</f>
        <v>0.15006304227</v>
      </c>
      <c r="S222" s="15">
        <f>Calculations!R195</f>
        <v>5.7509663821968431</v>
      </c>
      <c r="T222" s="38" t="s">
        <v>659</v>
      </c>
      <c r="U222" s="14" t="s">
        <v>43</v>
      </c>
      <c r="V222" s="14" t="s">
        <v>44</v>
      </c>
    </row>
    <row r="223" spans="2:22" ht="25.5" x14ac:dyDescent="0.2">
      <c r="B223" s="14" t="str">
        <f>Calculations!A196</f>
        <v>SFRA197</v>
      </c>
      <c r="C223" s="34" t="str">
        <f>Calculations!B196</f>
        <v>Playing field north of Knowsley Crescent</v>
      </c>
      <c r="D223" s="14" t="str">
        <f>Calculations!C196</f>
        <v>Residential</v>
      </c>
      <c r="E223" s="15">
        <f>Calculations!D196</f>
        <v>1.3804443124000001</v>
      </c>
      <c r="F223" s="15">
        <f>Calculations!H196</f>
        <v>1.3804443124000001</v>
      </c>
      <c r="G223" s="15">
        <f>Calculations!L196</f>
        <v>100</v>
      </c>
      <c r="H223" s="15">
        <f>Calculations!G196</f>
        <v>0</v>
      </c>
      <c r="I223" s="15">
        <f>Calculations!K196</f>
        <v>0</v>
      </c>
      <c r="J223" s="15">
        <f>Calculations!F196</f>
        <v>0</v>
      </c>
      <c r="K223" s="15">
        <f>Calculations!J196</f>
        <v>0</v>
      </c>
      <c r="L223" s="15">
        <f>Calculations!E196</f>
        <v>0</v>
      </c>
      <c r="M223" s="15">
        <f>Calculations!I196</f>
        <v>0</v>
      </c>
      <c r="N223" s="15">
        <f>Calculations!M196</f>
        <v>0</v>
      </c>
      <c r="O223" s="15">
        <f>Calculations!P196</f>
        <v>0</v>
      </c>
      <c r="P223" s="15">
        <f>Calculations!N196</f>
        <v>0</v>
      </c>
      <c r="Q223" s="15">
        <f>Calculations!Q196</f>
        <v>0</v>
      </c>
      <c r="R223" s="15">
        <f>Calculations!O196</f>
        <v>0</v>
      </c>
      <c r="S223" s="15">
        <f>Calculations!R196</f>
        <v>0</v>
      </c>
      <c r="T223" s="38" t="s">
        <v>659</v>
      </c>
      <c r="U223" s="14" t="s">
        <v>655</v>
      </c>
      <c r="V223" s="14" t="s">
        <v>45</v>
      </c>
    </row>
    <row r="224" spans="2:22" x14ac:dyDescent="0.2">
      <c r="B224" s="14" t="str">
        <f>Calculations!A197</f>
        <v>SFRA198</v>
      </c>
      <c r="C224" s="34" t="str">
        <f>Calculations!B197</f>
        <v>Britannia Shore Service Station</v>
      </c>
      <c r="D224" s="14" t="str">
        <f>Calculations!C197</f>
        <v>Residential</v>
      </c>
      <c r="E224" s="15">
        <f>Calculations!D197</f>
        <v>0.26971707559300001</v>
      </c>
      <c r="F224" s="15">
        <f>Calculations!H197</f>
        <v>0.26971707559300001</v>
      </c>
      <c r="G224" s="15">
        <f>Calculations!L197</f>
        <v>100</v>
      </c>
      <c r="H224" s="15">
        <f>Calculations!G197</f>
        <v>0</v>
      </c>
      <c r="I224" s="15">
        <f>Calculations!K197</f>
        <v>0</v>
      </c>
      <c r="J224" s="15">
        <f>Calculations!F197</f>
        <v>0</v>
      </c>
      <c r="K224" s="15">
        <f>Calculations!J197</f>
        <v>0</v>
      </c>
      <c r="L224" s="15">
        <f>Calculations!E197</f>
        <v>0</v>
      </c>
      <c r="M224" s="15">
        <f>Calculations!I197</f>
        <v>0</v>
      </c>
      <c r="N224" s="15">
        <f>Calculations!M197</f>
        <v>0</v>
      </c>
      <c r="O224" s="15">
        <f>Calculations!P197</f>
        <v>0</v>
      </c>
      <c r="P224" s="15">
        <f>Calculations!N197</f>
        <v>0</v>
      </c>
      <c r="Q224" s="15">
        <f>Calculations!Q197</f>
        <v>0</v>
      </c>
      <c r="R224" s="15">
        <f>Calculations!O197</f>
        <v>0</v>
      </c>
      <c r="S224" s="15">
        <f>Calculations!R197</f>
        <v>0</v>
      </c>
      <c r="T224" s="38" t="s">
        <v>659</v>
      </c>
      <c r="U224" s="14" t="s">
        <v>656</v>
      </c>
      <c r="V224" s="14" t="s">
        <v>46</v>
      </c>
    </row>
    <row r="225" spans="2:22" x14ac:dyDescent="0.2">
      <c r="B225" s="14" t="str">
        <f>Calculations!A198</f>
        <v>SFRA199</v>
      </c>
      <c r="C225" s="34" t="str">
        <f>Calculations!B198</f>
        <v>Land at Tough Gate, Britannia</v>
      </c>
      <c r="D225" s="14" t="str">
        <f>Calculations!C198</f>
        <v>Residential</v>
      </c>
      <c r="E225" s="15">
        <f>Calculations!D198</f>
        <v>0.53303456390299997</v>
      </c>
      <c r="F225" s="15">
        <f>Calculations!H198</f>
        <v>0.53303456390299997</v>
      </c>
      <c r="G225" s="15">
        <f>Calculations!L198</f>
        <v>100</v>
      </c>
      <c r="H225" s="15">
        <f>Calculations!G198</f>
        <v>0</v>
      </c>
      <c r="I225" s="15">
        <f>Calculations!K198</f>
        <v>0</v>
      </c>
      <c r="J225" s="15">
        <f>Calculations!F198</f>
        <v>0</v>
      </c>
      <c r="K225" s="15">
        <f>Calculations!J198</f>
        <v>0</v>
      </c>
      <c r="L225" s="15">
        <f>Calculations!E198</f>
        <v>0</v>
      </c>
      <c r="M225" s="15">
        <f>Calculations!I198</f>
        <v>0</v>
      </c>
      <c r="N225" s="15">
        <f>Calculations!M198</f>
        <v>0</v>
      </c>
      <c r="O225" s="15">
        <f>Calculations!P198</f>
        <v>0</v>
      </c>
      <c r="P225" s="15">
        <f>Calculations!N198</f>
        <v>0</v>
      </c>
      <c r="Q225" s="15">
        <f>Calculations!Q198</f>
        <v>0</v>
      </c>
      <c r="R225" s="15">
        <f>Calculations!O198</f>
        <v>0</v>
      </c>
      <c r="S225" s="15">
        <f>Calculations!R198</f>
        <v>0</v>
      </c>
      <c r="T225" s="38" t="s">
        <v>659</v>
      </c>
      <c r="U225" s="14" t="s">
        <v>656</v>
      </c>
      <c r="V225" s="14" t="s">
        <v>46</v>
      </c>
    </row>
    <row r="226" spans="2:22" ht="25.5" x14ac:dyDescent="0.2">
      <c r="B226" s="14" t="str">
        <f>Calculations!A199</f>
        <v>SFRA200</v>
      </c>
      <c r="C226" s="34" t="str">
        <f>Calculations!B199</f>
        <v>Redundant Stable Yard to the rear of 580</v>
      </c>
      <c r="D226" s="14" t="str">
        <f>Calculations!C199</f>
        <v>Residential</v>
      </c>
      <c r="E226" s="15">
        <f>Calculations!D199</f>
        <v>0.15739808113100001</v>
      </c>
      <c r="F226" s="15">
        <f>Calculations!H199</f>
        <v>0.15739808113100001</v>
      </c>
      <c r="G226" s="15">
        <f>Calculations!L199</f>
        <v>100</v>
      </c>
      <c r="H226" s="15">
        <f>Calculations!G199</f>
        <v>0</v>
      </c>
      <c r="I226" s="15">
        <f>Calculations!K199</f>
        <v>0</v>
      </c>
      <c r="J226" s="15">
        <f>Calculations!F199</f>
        <v>0</v>
      </c>
      <c r="K226" s="15">
        <f>Calculations!J199</f>
        <v>0</v>
      </c>
      <c r="L226" s="15">
        <f>Calculations!E199</f>
        <v>0</v>
      </c>
      <c r="M226" s="15">
        <f>Calculations!I199</f>
        <v>0</v>
      </c>
      <c r="N226" s="15">
        <f>Calculations!M199</f>
        <v>0</v>
      </c>
      <c r="O226" s="15">
        <f>Calculations!P199</f>
        <v>0</v>
      </c>
      <c r="P226" s="15">
        <f>Calculations!N199</f>
        <v>0</v>
      </c>
      <c r="Q226" s="15">
        <f>Calculations!Q199</f>
        <v>0</v>
      </c>
      <c r="R226" s="15">
        <f>Calculations!O199</f>
        <v>3.0388368656899999E-2</v>
      </c>
      <c r="S226" s="15">
        <f>Calculations!R199</f>
        <v>19.306695760546297</v>
      </c>
      <c r="T226" s="38" t="s">
        <v>659</v>
      </c>
      <c r="U226" s="14" t="s">
        <v>655</v>
      </c>
      <c r="V226" s="14" t="s">
        <v>45</v>
      </c>
    </row>
    <row r="227" spans="2:22" ht="25.5" x14ac:dyDescent="0.2">
      <c r="B227" s="14" t="str">
        <f>Calculations!A200</f>
        <v>SFRA201</v>
      </c>
      <c r="C227" s="34" t="str">
        <f>Calculations!B200</f>
        <v>Land to the back of Britannia School and to the north of Warren Drive</v>
      </c>
      <c r="D227" s="14" t="str">
        <f>Calculations!C200</f>
        <v>Residential</v>
      </c>
      <c r="E227" s="15">
        <f>Calculations!D200</f>
        <v>1.1656984938699999</v>
      </c>
      <c r="F227" s="15">
        <f>Calculations!H200</f>
        <v>1.1656984938699999</v>
      </c>
      <c r="G227" s="15">
        <f>Calculations!L200</f>
        <v>100</v>
      </c>
      <c r="H227" s="15">
        <f>Calculations!G200</f>
        <v>0</v>
      </c>
      <c r="I227" s="15">
        <f>Calculations!K200</f>
        <v>0</v>
      </c>
      <c r="J227" s="15">
        <f>Calculations!F200</f>
        <v>0</v>
      </c>
      <c r="K227" s="15">
        <f>Calculations!J200</f>
        <v>0</v>
      </c>
      <c r="L227" s="15">
        <f>Calculations!E200</f>
        <v>0</v>
      </c>
      <c r="M227" s="15">
        <f>Calculations!I200</f>
        <v>0</v>
      </c>
      <c r="N227" s="15">
        <f>Calculations!M200</f>
        <v>0</v>
      </c>
      <c r="O227" s="15">
        <f>Calculations!P200</f>
        <v>0</v>
      </c>
      <c r="P227" s="15">
        <f>Calculations!N200</f>
        <v>0</v>
      </c>
      <c r="Q227" s="15">
        <f>Calculations!Q200</f>
        <v>0</v>
      </c>
      <c r="R227" s="15">
        <f>Calculations!O200</f>
        <v>6.6764005603800001E-3</v>
      </c>
      <c r="S227" s="15">
        <f>Calculations!R200</f>
        <v>0.57273819907024437</v>
      </c>
      <c r="T227" s="38" t="s">
        <v>659</v>
      </c>
      <c r="U227" s="14" t="s">
        <v>655</v>
      </c>
      <c r="V227" s="14" t="s">
        <v>45</v>
      </c>
    </row>
    <row r="228" spans="2:22" x14ac:dyDescent="0.2">
      <c r="B228" s="14" t="str">
        <f>Calculations!A201</f>
        <v>SFRA202</v>
      </c>
      <c r="C228" s="34" t="str">
        <f>Calculations!B201</f>
        <v>Land around Sheephouse Reservoir</v>
      </c>
      <c r="D228" s="14" t="str">
        <f>Calculations!C201</f>
        <v>Residential</v>
      </c>
      <c r="E228" s="15">
        <f>Calculations!D201</f>
        <v>14.5228679304</v>
      </c>
      <c r="F228" s="15">
        <f>Calculations!H201</f>
        <v>14.5228679304</v>
      </c>
      <c r="G228" s="15">
        <f>Calculations!L201</f>
        <v>100</v>
      </c>
      <c r="H228" s="15">
        <f>Calculations!G201</f>
        <v>0</v>
      </c>
      <c r="I228" s="15">
        <f>Calculations!K201</f>
        <v>0</v>
      </c>
      <c r="J228" s="15">
        <f>Calculations!F201</f>
        <v>0</v>
      </c>
      <c r="K228" s="15">
        <f>Calculations!J201</f>
        <v>0</v>
      </c>
      <c r="L228" s="15">
        <f>Calculations!E201</f>
        <v>0</v>
      </c>
      <c r="M228" s="15">
        <f>Calculations!I201</f>
        <v>0</v>
      </c>
      <c r="N228" s="15">
        <f>Calculations!M201</f>
        <v>9.0893830850299999E-3</v>
      </c>
      <c r="O228" s="15">
        <f>Calculations!P201</f>
        <v>6.258669519402324E-2</v>
      </c>
      <c r="P228" s="15">
        <f>Calculations!N201</f>
        <v>4.6476444404100002E-2</v>
      </c>
      <c r="Q228" s="15">
        <f>Calculations!Q201</f>
        <v>0.32002249574144487</v>
      </c>
      <c r="R228" s="15">
        <f>Calculations!O201</f>
        <v>0.21406157970600001</v>
      </c>
      <c r="S228" s="15">
        <f>Calculations!R201</f>
        <v>1.4739621728427035</v>
      </c>
      <c r="T228" s="38" t="s">
        <v>659</v>
      </c>
      <c r="U228" s="14" t="s">
        <v>655</v>
      </c>
      <c r="V228" s="14" t="s">
        <v>45</v>
      </c>
    </row>
    <row r="229" spans="2:22" x14ac:dyDescent="0.2">
      <c r="B229" s="14" t="str">
        <f>Calculations!A202</f>
        <v>SFRA203</v>
      </c>
      <c r="C229" s="34" t="str">
        <f>Calculations!B202</f>
        <v>Land east of Warcock Lane, bacup</v>
      </c>
      <c r="D229" s="14" t="str">
        <f>Calculations!C202</f>
        <v>Residential</v>
      </c>
      <c r="E229" s="15">
        <f>Calculations!D202</f>
        <v>9.2527197447000002</v>
      </c>
      <c r="F229" s="15">
        <f>Calculations!H202</f>
        <v>9.2527197447000002</v>
      </c>
      <c r="G229" s="15">
        <f>Calculations!L202</f>
        <v>100</v>
      </c>
      <c r="H229" s="15">
        <f>Calculations!G202</f>
        <v>0</v>
      </c>
      <c r="I229" s="15">
        <f>Calculations!K202</f>
        <v>0</v>
      </c>
      <c r="J229" s="15">
        <f>Calculations!F202</f>
        <v>0</v>
      </c>
      <c r="K229" s="15">
        <f>Calculations!J202</f>
        <v>0</v>
      </c>
      <c r="L229" s="15">
        <f>Calculations!E202</f>
        <v>0</v>
      </c>
      <c r="M229" s="15">
        <f>Calculations!I202</f>
        <v>0</v>
      </c>
      <c r="N229" s="15">
        <f>Calculations!M202</f>
        <v>7.61886642123E-2</v>
      </c>
      <c r="O229" s="15">
        <f>Calculations!P202</f>
        <v>0.82341912772124337</v>
      </c>
      <c r="P229" s="15">
        <f>Calculations!N202</f>
        <v>4.8985430266800002E-2</v>
      </c>
      <c r="Q229" s="15">
        <f>Calculations!Q202</f>
        <v>0.52941655662767784</v>
      </c>
      <c r="R229" s="15">
        <f>Calculations!O202</f>
        <v>0.173411389428</v>
      </c>
      <c r="S229" s="15">
        <f>Calculations!R202</f>
        <v>1.8741666689659635</v>
      </c>
      <c r="T229" s="38" t="s">
        <v>659</v>
      </c>
      <c r="U229" s="14" t="s">
        <v>655</v>
      </c>
      <c r="V229" s="14" t="s">
        <v>45</v>
      </c>
    </row>
    <row r="230" spans="2:22" x14ac:dyDescent="0.2">
      <c r="B230" s="14" t="str">
        <f>Calculations!A203</f>
        <v>SFRA204</v>
      </c>
      <c r="C230" s="34" t="str">
        <f>Calculations!B203</f>
        <v>Land off Coal Pit Lane</v>
      </c>
      <c r="D230" s="14" t="str">
        <f>Calculations!C203</f>
        <v>Residential</v>
      </c>
      <c r="E230" s="15">
        <f>Calculations!D203</f>
        <v>5.39830322184</v>
      </c>
      <c r="F230" s="15">
        <f>Calculations!H203</f>
        <v>5.39830322184</v>
      </c>
      <c r="G230" s="15">
        <f>Calculations!L203</f>
        <v>100</v>
      </c>
      <c r="H230" s="15">
        <f>Calculations!G203</f>
        <v>0</v>
      </c>
      <c r="I230" s="15">
        <f>Calculations!K203</f>
        <v>0</v>
      </c>
      <c r="J230" s="15">
        <f>Calculations!F203</f>
        <v>0</v>
      </c>
      <c r="K230" s="15">
        <f>Calculations!J203</f>
        <v>0</v>
      </c>
      <c r="L230" s="15">
        <f>Calculations!E203</f>
        <v>0</v>
      </c>
      <c r="M230" s="15">
        <f>Calculations!I203</f>
        <v>0</v>
      </c>
      <c r="N230" s="15">
        <f>Calculations!M203</f>
        <v>1.1726909964799999E-5</v>
      </c>
      <c r="O230" s="15">
        <f>Calculations!P203</f>
        <v>2.1723325798662544E-4</v>
      </c>
      <c r="P230" s="15">
        <f>Calculations!N203</f>
        <v>6.9254358970799996E-5</v>
      </c>
      <c r="Q230" s="15">
        <f>Calculations!Q203</f>
        <v>1.2828912368356145E-3</v>
      </c>
      <c r="R230" s="15">
        <f>Calculations!O203</f>
        <v>0.23732140097500001</v>
      </c>
      <c r="S230" s="15">
        <f>Calculations!R203</f>
        <v>4.3962221317036265</v>
      </c>
      <c r="T230" s="38" t="s">
        <v>659</v>
      </c>
      <c r="U230" s="14" t="s">
        <v>655</v>
      </c>
      <c r="V230" s="14" t="s">
        <v>45</v>
      </c>
    </row>
    <row r="231" spans="2:22" x14ac:dyDescent="0.2">
      <c r="B231" s="14" t="str">
        <f>Calculations!A204</f>
        <v>SFRA205</v>
      </c>
      <c r="C231" s="34" t="str">
        <f>Calculations!B204</f>
        <v>Land south of The Weir Public House</v>
      </c>
      <c r="D231" s="14" t="str">
        <f>Calculations!C204</f>
        <v>Residential</v>
      </c>
      <c r="E231" s="15">
        <f>Calculations!D204</f>
        <v>1.9644555482499999</v>
      </c>
      <c r="F231" s="15">
        <f>Calculations!H204</f>
        <v>1.9644555482499999</v>
      </c>
      <c r="G231" s="15">
        <f>Calculations!L204</f>
        <v>100</v>
      </c>
      <c r="H231" s="15">
        <f>Calculations!G204</f>
        <v>0</v>
      </c>
      <c r="I231" s="15">
        <f>Calculations!K204</f>
        <v>0</v>
      </c>
      <c r="J231" s="15">
        <f>Calculations!F204</f>
        <v>0</v>
      </c>
      <c r="K231" s="15">
        <f>Calculations!J204</f>
        <v>0</v>
      </c>
      <c r="L231" s="15">
        <f>Calculations!E204</f>
        <v>0</v>
      </c>
      <c r="M231" s="15">
        <f>Calculations!I204</f>
        <v>0</v>
      </c>
      <c r="N231" s="15">
        <f>Calculations!M204</f>
        <v>0</v>
      </c>
      <c r="O231" s="15">
        <f>Calculations!P204</f>
        <v>0</v>
      </c>
      <c r="P231" s="15">
        <f>Calculations!N204</f>
        <v>0</v>
      </c>
      <c r="Q231" s="15">
        <f>Calculations!Q204</f>
        <v>0</v>
      </c>
      <c r="R231" s="15">
        <f>Calculations!O204</f>
        <v>0</v>
      </c>
      <c r="S231" s="15">
        <f>Calculations!R204</f>
        <v>0</v>
      </c>
      <c r="T231" s="38" t="s">
        <v>659</v>
      </c>
      <c r="U231" s="14" t="s">
        <v>655</v>
      </c>
      <c r="V231" s="14" t="s">
        <v>45</v>
      </c>
    </row>
    <row r="232" spans="2:22" x14ac:dyDescent="0.2">
      <c r="B232" s="14" t="str">
        <f>Calculations!A205</f>
        <v>SFRA206</v>
      </c>
      <c r="C232" s="34" t="str">
        <f>Calculations!B205</f>
        <v>Land west of Burnley Road, Weir</v>
      </c>
      <c r="D232" s="14" t="str">
        <f>Calculations!C205</f>
        <v>Residential</v>
      </c>
      <c r="E232" s="15">
        <f>Calculations!D205</f>
        <v>1.03547919792</v>
      </c>
      <c r="F232" s="15">
        <f>Calculations!H205</f>
        <v>1.03547919792</v>
      </c>
      <c r="G232" s="15">
        <f>Calculations!L205</f>
        <v>100</v>
      </c>
      <c r="H232" s="15">
        <f>Calculations!G205</f>
        <v>0</v>
      </c>
      <c r="I232" s="15">
        <f>Calculations!K205</f>
        <v>0</v>
      </c>
      <c r="J232" s="15">
        <f>Calculations!F205</f>
        <v>0</v>
      </c>
      <c r="K232" s="15">
        <f>Calculations!J205</f>
        <v>0</v>
      </c>
      <c r="L232" s="15">
        <f>Calculations!E205</f>
        <v>0</v>
      </c>
      <c r="M232" s="15">
        <f>Calculations!I205</f>
        <v>0</v>
      </c>
      <c r="N232" s="15">
        <f>Calculations!M205</f>
        <v>0</v>
      </c>
      <c r="O232" s="15">
        <f>Calculations!P205</f>
        <v>0</v>
      </c>
      <c r="P232" s="15">
        <f>Calculations!N205</f>
        <v>0</v>
      </c>
      <c r="Q232" s="15">
        <f>Calculations!Q205</f>
        <v>0</v>
      </c>
      <c r="R232" s="15">
        <f>Calculations!O205</f>
        <v>0</v>
      </c>
      <c r="S232" s="15">
        <f>Calculations!R205</f>
        <v>0</v>
      </c>
      <c r="T232" s="38" t="s">
        <v>659</v>
      </c>
      <c r="U232" s="14" t="s">
        <v>655</v>
      </c>
      <c r="V232" s="14" t="s">
        <v>45</v>
      </c>
    </row>
    <row r="233" spans="2:22" x14ac:dyDescent="0.2">
      <c r="B233" s="14" t="str">
        <f>Calculations!A206</f>
        <v>SFRA207</v>
      </c>
      <c r="C233" s="34" t="str">
        <f>Calculations!B206</f>
        <v>Lower Old Clough Farm, Weir</v>
      </c>
      <c r="D233" s="14" t="str">
        <f>Calculations!C206</f>
        <v>Residential</v>
      </c>
      <c r="E233" s="15">
        <f>Calculations!D206</f>
        <v>3.3290894086399998</v>
      </c>
      <c r="F233" s="15">
        <f>Calculations!H206</f>
        <v>3.3290894086399998</v>
      </c>
      <c r="G233" s="15">
        <f>Calculations!L206</f>
        <v>100</v>
      </c>
      <c r="H233" s="15">
        <f>Calculations!G206</f>
        <v>0</v>
      </c>
      <c r="I233" s="15">
        <f>Calculations!K206</f>
        <v>0</v>
      </c>
      <c r="J233" s="15">
        <f>Calculations!F206</f>
        <v>0</v>
      </c>
      <c r="K233" s="15">
        <f>Calculations!J206</f>
        <v>0</v>
      </c>
      <c r="L233" s="15">
        <f>Calculations!E206</f>
        <v>0</v>
      </c>
      <c r="M233" s="15">
        <f>Calculations!I206</f>
        <v>0</v>
      </c>
      <c r="N233" s="15">
        <f>Calculations!M206</f>
        <v>3.9658008346200001E-3</v>
      </c>
      <c r="O233" s="15">
        <f>Calculations!P206</f>
        <v>0.11912569317986896</v>
      </c>
      <c r="P233" s="15">
        <f>Calculations!N206</f>
        <v>6.5494624289400005E-4</v>
      </c>
      <c r="Q233" s="15">
        <f>Calculations!Q206</f>
        <v>1.9673435059875989E-2</v>
      </c>
      <c r="R233" s="15">
        <f>Calculations!O206</f>
        <v>0.42762031385999999</v>
      </c>
      <c r="S233" s="15">
        <f>Calculations!R206</f>
        <v>12.844963332922067</v>
      </c>
      <c r="T233" s="38" t="s">
        <v>659</v>
      </c>
      <c r="U233" s="14" t="s">
        <v>655</v>
      </c>
      <c r="V233" s="14" t="s">
        <v>45</v>
      </c>
    </row>
    <row r="234" spans="2:22" x14ac:dyDescent="0.2">
      <c r="B234" s="14" t="str">
        <f>Calculations!A207</f>
        <v>SFRA208</v>
      </c>
      <c r="C234" s="34" t="str">
        <f>Calculations!B207</f>
        <v>Huttock Top, Bacup</v>
      </c>
      <c r="D234" s="14" t="str">
        <f>Calculations!C207</f>
        <v>Residential</v>
      </c>
      <c r="E234" s="15">
        <f>Calculations!D207</f>
        <v>4.7895502386300004</v>
      </c>
      <c r="F234" s="15">
        <f>Calculations!H207</f>
        <v>4.7895502386300004</v>
      </c>
      <c r="G234" s="15">
        <f>Calculations!L207</f>
        <v>100</v>
      </c>
      <c r="H234" s="15">
        <f>Calculations!G207</f>
        <v>0</v>
      </c>
      <c r="I234" s="15">
        <f>Calculations!K207</f>
        <v>0</v>
      </c>
      <c r="J234" s="15">
        <f>Calculations!F207</f>
        <v>0</v>
      </c>
      <c r="K234" s="15">
        <f>Calculations!J207</f>
        <v>0</v>
      </c>
      <c r="L234" s="15">
        <f>Calculations!E207</f>
        <v>0</v>
      </c>
      <c r="M234" s="15">
        <f>Calculations!I207</f>
        <v>0</v>
      </c>
      <c r="N234" s="15">
        <f>Calculations!M207</f>
        <v>0</v>
      </c>
      <c r="O234" s="15">
        <f>Calculations!P207</f>
        <v>0</v>
      </c>
      <c r="P234" s="15">
        <f>Calculations!N207</f>
        <v>0</v>
      </c>
      <c r="Q234" s="15">
        <f>Calculations!Q207</f>
        <v>0</v>
      </c>
      <c r="R234" s="15">
        <f>Calculations!O207</f>
        <v>0</v>
      </c>
      <c r="S234" s="15">
        <f>Calculations!R207</f>
        <v>0</v>
      </c>
      <c r="T234" s="38" t="s">
        <v>659</v>
      </c>
      <c r="U234" s="14" t="s">
        <v>655</v>
      </c>
      <c r="V234" s="14" t="s">
        <v>45</v>
      </c>
    </row>
    <row r="235" spans="2:22" x14ac:dyDescent="0.2">
      <c r="B235" s="14" t="str">
        <f>Calculations!A208</f>
        <v>SFRA209</v>
      </c>
      <c r="C235" s="34" t="str">
        <f>Calculations!B208</f>
        <v>Land at Huttock Farm, Bacup</v>
      </c>
      <c r="D235" s="14" t="str">
        <f>Calculations!C208</f>
        <v>Residential</v>
      </c>
      <c r="E235" s="15">
        <f>Calculations!D208</f>
        <v>0.74976207842800002</v>
      </c>
      <c r="F235" s="15">
        <f>Calculations!H208</f>
        <v>0.74976207842800002</v>
      </c>
      <c r="G235" s="15">
        <f>Calculations!L208</f>
        <v>100</v>
      </c>
      <c r="H235" s="15">
        <f>Calculations!G208</f>
        <v>0</v>
      </c>
      <c r="I235" s="15">
        <f>Calculations!K208</f>
        <v>0</v>
      </c>
      <c r="J235" s="15">
        <f>Calculations!F208</f>
        <v>0</v>
      </c>
      <c r="K235" s="15">
        <f>Calculations!J208</f>
        <v>0</v>
      </c>
      <c r="L235" s="15">
        <f>Calculations!E208</f>
        <v>0</v>
      </c>
      <c r="M235" s="15">
        <f>Calculations!I208</f>
        <v>0</v>
      </c>
      <c r="N235" s="15">
        <f>Calculations!M208</f>
        <v>0</v>
      </c>
      <c r="O235" s="15">
        <f>Calculations!P208</f>
        <v>0</v>
      </c>
      <c r="P235" s="15">
        <f>Calculations!N208</f>
        <v>0</v>
      </c>
      <c r="Q235" s="15">
        <f>Calculations!Q208</f>
        <v>0</v>
      </c>
      <c r="R235" s="15">
        <f>Calculations!O208</f>
        <v>0</v>
      </c>
      <c r="S235" s="15">
        <f>Calculations!R208</f>
        <v>0</v>
      </c>
      <c r="T235" s="38" t="s">
        <v>659</v>
      </c>
      <c r="U235" s="14" t="s">
        <v>656</v>
      </c>
      <c r="V235" s="14" t="s">
        <v>46</v>
      </c>
    </row>
    <row r="236" spans="2:22" ht="25.5" x14ac:dyDescent="0.2">
      <c r="B236" s="14" t="str">
        <f>Calculations!A209</f>
        <v>SFRA210</v>
      </c>
      <c r="C236" s="34" t="str">
        <f>Calculations!B209</f>
        <v>Land south of Huttock Top Farm, Bacup</v>
      </c>
      <c r="D236" s="14" t="str">
        <f>Calculations!C209</f>
        <v>Residential</v>
      </c>
      <c r="E236" s="15">
        <f>Calculations!D209</f>
        <v>1.71604912924</v>
      </c>
      <c r="F236" s="15">
        <f>Calculations!H209</f>
        <v>1.71604912924</v>
      </c>
      <c r="G236" s="15">
        <f>Calculations!L209</f>
        <v>100</v>
      </c>
      <c r="H236" s="15">
        <f>Calculations!G209</f>
        <v>0</v>
      </c>
      <c r="I236" s="15">
        <f>Calculations!K209</f>
        <v>0</v>
      </c>
      <c r="J236" s="15">
        <f>Calculations!F209</f>
        <v>0</v>
      </c>
      <c r="K236" s="15">
        <f>Calculations!J209</f>
        <v>0</v>
      </c>
      <c r="L236" s="15">
        <f>Calculations!E209</f>
        <v>0</v>
      </c>
      <c r="M236" s="15">
        <f>Calculations!I209</f>
        <v>0</v>
      </c>
      <c r="N236" s="15">
        <f>Calculations!M209</f>
        <v>0</v>
      </c>
      <c r="O236" s="15">
        <f>Calculations!P209</f>
        <v>0</v>
      </c>
      <c r="P236" s="15">
        <f>Calculations!N209</f>
        <v>0</v>
      </c>
      <c r="Q236" s="15">
        <f>Calculations!Q209</f>
        <v>0</v>
      </c>
      <c r="R236" s="15">
        <f>Calculations!O209</f>
        <v>0</v>
      </c>
      <c r="S236" s="15">
        <f>Calculations!R209</f>
        <v>0</v>
      </c>
      <c r="T236" s="38" t="s">
        <v>659</v>
      </c>
      <c r="U236" s="14" t="s">
        <v>655</v>
      </c>
      <c r="V236" s="14" t="s">
        <v>45</v>
      </c>
    </row>
    <row r="237" spans="2:22" x14ac:dyDescent="0.2">
      <c r="B237" s="14" t="str">
        <f>Calculations!A210</f>
        <v>SFRA211</v>
      </c>
      <c r="C237" s="34" t="str">
        <f>Calculations!B210</f>
        <v>Land west of Sow Clough, Stacksteads</v>
      </c>
      <c r="D237" s="14" t="str">
        <f>Calculations!C210</f>
        <v>Residential</v>
      </c>
      <c r="E237" s="15">
        <f>Calculations!D210</f>
        <v>1.2460663949699999</v>
      </c>
      <c r="F237" s="15">
        <f>Calculations!H210</f>
        <v>1.2460663949699999</v>
      </c>
      <c r="G237" s="15">
        <f>Calculations!L210</f>
        <v>100</v>
      </c>
      <c r="H237" s="15">
        <f>Calculations!G210</f>
        <v>0</v>
      </c>
      <c r="I237" s="15">
        <f>Calculations!K210</f>
        <v>0</v>
      </c>
      <c r="J237" s="15">
        <f>Calculations!F210</f>
        <v>0</v>
      </c>
      <c r="K237" s="15">
        <f>Calculations!J210</f>
        <v>0</v>
      </c>
      <c r="L237" s="15">
        <f>Calculations!E210</f>
        <v>0</v>
      </c>
      <c r="M237" s="15">
        <f>Calculations!I210</f>
        <v>0</v>
      </c>
      <c r="N237" s="15">
        <f>Calculations!M210</f>
        <v>0</v>
      </c>
      <c r="O237" s="15">
        <f>Calculations!P210</f>
        <v>0</v>
      </c>
      <c r="P237" s="15">
        <f>Calculations!N210</f>
        <v>0</v>
      </c>
      <c r="Q237" s="15">
        <f>Calculations!Q210</f>
        <v>0</v>
      </c>
      <c r="R237" s="15">
        <f>Calculations!O210</f>
        <v>8.2332210850500004E-4</v>
      </c>
      <c r="S237" s="15">
        <f>Calculations!R210</f>
        <v>6.6073694935398858E-2</v>
      </c>
      <c r="T237" s="38" t="s">
        <v>659</v>
      </c>
      <c r="U237" s="14" t="s">
        <v>655</v>
      </c>
      <c r="V237" s="14" t="s">
        <v>45</v>
      </c>
    </row>
    <row r="238" spans="2:22" ht="25.5" x14ac:dyDescent="0.2">
      <c r="B238" s="14" t="str">
        <f>Calculations!A211</f>
        <v>SFRA212</v>
      </c>
      <c r="C238" s="34" t="str">
        <f>Calculations!B211</f>
        <v>Land north of Blackwood Road, Stacksteads</v>
      </c>
      <c r="D238" s="14" t="str">
        <f>Calculations!C211</f>
        <v>Residential</v>
      </c>
      <c r="E238" s="15">
        <f>Calculations!D211</f>
        <v>3.18049350692</v>
      </c>
      <c r="F238" s="15">
        <f>Calculations!H211</f>
        <v>3.18049350692</v>
      </c>
      <c r="G238" s="15">
        <f>Calculations!L211</f>
        <v>100</v>
      </c>
      <c r="H238" s="15">
        <f>Calculations!G211</f>
        <v>0</v>
      </c>
      <c r="I238" s="15">
        <f>Calculations!K211</f>
        <v>0</v>
      </c>
      <c r="J238" s="15">
        <f>Calculations!F211</f>
        <v>0</v>
      </c>
      <c r="K238" s="15">
        <f>Calculations!J211</f>
        <v>0</v>
      </c>
      <c r="L238" s="15">
        <f>Calculations!E211</f>
        <v>0</v>
      </c>
      <c r="M238" s="15">
        <f>Calculations!I211</f>
        <v>0</v>
      </c>
      <c r="N238" s="15">
        <f>Calculations!M211</f>
        <v>0</v>
      </c>
      <c r="O238" s="15">
        <f>Calculations!P211</f>
        <v>0</v>
      </c>
      <c r="P238" s="15">
        <f>Calculations!N211</f>
        <v>0</v>
      </c>
      <c r="Q238" s="15">
        <f>Calculations!Q211</f>
        <v>0</v>
      </c>
      <c r="R238" s="15">
        <f>Calculations!O211</f>
        <v>9.3150200001899993E-3</v>
      </c>
      <c r="S238" s="15">
        <f>Calculations!R211</f>
        <v>0.29287970498674887</v>
      </c>
      <c r="T238" s="38" t="s">
        <v>659</v>
      </c>
      <c r="U238" s="14" t="s">
        <v>655</v>
      </c>
      <c r="V238" s="14" t="s">
        <v>45</v>
      </c>
    </row>
    <row r="239" spans="2:22" x14ac:dyDescent="0.2">
      <c r="B239" s="14" t="str">
        <f>Calculations!A212</f>
        <v>SFRA213</v>
      </c>
      <c r="C239" s="34" t="str">
        <f>Calculations!B212</f>
        <v>Land off Rakehead Lane, Stacksteads</v>
      </c>
      <c r="D239" s="14" t="str">
        <f>Calculations!C212</f>
        <v>Residential</v>
      </c>
      <c r="E239" s="15">
        <f>Calculations!D212</f>
        <v>0.67979826931800003</v>
      </c>
      <c r="F239" s="15">
        <f>Calculations!H212</f>
        <v>0.67979826931800003</v>
      </c>
      <c r="G239" s="15">
        <f>Calculations!L212</f>
        <v>100</v>
      </c>
      <c r="H239" s="15">
        <f>Calculations!G212</f>
        <v>0</v>
      </c>
      <c r="I239" s="15">
        <f>Calculations!K212</f>
        <v>0</v>
      </c>
      <c r="J239" s="15">
        <f>Calculations!F212</f>
        <v>0</v>
      </c>
      <c r="K239" s="15">
        <f>Calculations!J212</f>
        <v>0</v>
      </c>
      <c r="L239" s="15">
        <f>Calculations!E212</f>
        <v>0</v>
      </c>
      <c r="M239" s="15">
        <f>Calculations!I212</f>
        <v>0</v>
      </c>
      <c r="N239" s="15">
        <f>Calculations!M212</f>
        <v>0</v>
      </c>
      <c r="O239" s="15">
        <f>Calculations!P212</f>
        <v>0</v>
      </c>
      <c r="P239" s="15">
        <f>Calculations!N212</f>
        <v>0</v>
      </c>
      <c r="Q239" s="15">
        <f>Calculations!Q212</f>
        <v>0</v>
      </c>
      <c r="R239" s="15">
        <f>Calculations!O212</f>
        <v>3.20193600506E-3</v>
      </c>
      <c r="S239" s="15">
        <f>Calculations!R212</f>
        <v>0.47101267384400758</v>
      </c>
      <c r="T239" s="38" t="s">
        <v>659</v>
      </c>
      <c r="U239" s="14" t="s">
        <v>655</v>
      </c>
      <c r="V239" s="14" t="s">
        <v>45</v>
      </c>
    </row>
    <row r="240" spans="2:22" x14ac:dyDescent="0.2">
      <c r="B240" s="14" t="str">
        <f>Calculations!A213</f>
        <v>SFRA214</v>
      </c>
      <c r="C240" s="34" t="str">
        <f>Calculations!B213</f>
        <v>Land adjacent Waterbarn, Stacksteads</v>
      </c>
      <c r="D240" s="14" t="str">
        <f>Calculations!C213</f>
        <v>Residential</v>
      </c>
      <c r="E240" s="15">
        <f>Calculations!D213</f>
        <v>0.107211217744</v>
      </c>
      <c r="F240" s="15">
        <f>Calculations!H213</f>
        <v>0.107211217744</v>
      </c>
      <c r="G240" s="15">
        <f>Calculations!L213</f>
        <v>100</v>
      </c>
      <c r="H240" s="15">
        <f>Calculations!G213</f>
        <v>0</v>
      </c>
      <c r="I240" s="15">
        <f>Calculations!K213</f>
        <v>0</v>
      </c>
      <c r="J240" s="15">
        <f>Calculations!F213</f>
        <v>0</v>
      </c>
      <c r="K240" s="15">
        <f>Calculations!J213</f>
        <v>0</v>
      </c>
      <c r="L240" s="15">
        <f>Calculations!E213</f>
        <v>0</v>
      </c>
      <c r="M240" s="15">
        <f>Calculations!I213</f>
        <v>0</v>
      </c>
      <c r="N240" s="15">
        <f>Calculations!M213</f>
        <v>0</v>
      </c>
      <c r="O240" s="15">
        <f>Calculations!P213</f>
        <v>0</v>
      </c>
      <c r="P240" s="15">
        <f>Calculations!N213</f>
        <v>0</v>
      </c>
      <c r="Q240" s="15">
        <f>Calculations!Q213</f>
        <v>0</v>
      </c>
      <c r="R240" s="15">
        <f>Calculations!O213</f>
        <v>0</v>
      </c>
      <c r="S240" s="15">
        <f>Calculations!R213</f>
        <v>0</v>
      </c>
      <c r="T240" s="38" t="s">
        <v>659</v>
      </c>
      <c r="U240" s="14" t="s">
        <v>656</v>
      </c>
      <c r="V240" s="14" t="s">
        <v>46</v>
      </c>
    </row>
    <row r="241" spans="2:22" x14ac:dyDescent="0.2">
      <c r="B241" s="14" t="str">
        <f>Calculations!A214</f>
        <v>SFRA215</v>
      </c>
      <c r="C241" s="34" t="str">
        <f>Calculations!B214</f>
        <v>Shawclough Works, Edgeside</v>
      </c>
      <c r="D241" s="14" t="str">
        <f>Calculations!C214</f>
        <v>Residential</v>
      </c>
      <c r="E241" s="15">
        <f>Calculations!D214</f>
        <v>0.82284569248299999</v>
      </c>
      <c r="F241" s="15">
        <f>Calculations!H214</f>
        <v>0.82284569248299999</v>
      </c>
      <c r="G241" s="15">
        <f>Calculations!L214</f>
        <v>100</v>
      </c>
      <c r="H241" s="15">
        <f>Calculations!G214</f>
        <v>0</v>
      </c>
      <c r="I241" s="15">
        <f>Calculations!K214</f>
        <v>0</v>
      </c>
      <c r="J241" s="15">
        <f>Calculations!F214</f>
        <v>0</v>
      </c>
      <c r="K241" s="15">
        <f>Calculations!J214</f>
        <v>0</v>
      </c>
      <c r="L241" s="15">
        <f>Calculations!E214</f>
        <v>0</v>
      </c>
      <c r="M241" s="15">
        <f>Calculations!I214</f>
        <v>0</v>
      </c>
      <c r="N241" s="15">
        <f>Calculations!M214</f>
        <v>0.52540949527500003</v>
      </c>
      <c r="O241" s="15">
        <f>Calculations!P214</f>
        <v>63.852736919547645</v>
      </c>
      <c r="P241" s="15">
        <f>Calculations!N214</f>
        <v>8.1907505983899995E-2</v>
      </c>
      <c r="Q241" s="15">
        <f>Calculations!Q214</f>
        <v>9.9541757017330692</v>
      </c>
      <c r="R241" s="15">
        <f>Calculations!O214</f>
        <v>0.133294216627</v>
      </c>
      <c r="S241" s="15">
        <f>Calculations!R214</f>
        <v>16.199175355074715</v>
      </c>
      <c r="T241" s="38" t="s">
        <v>658</v>
      </c>
      <c r="U241" s="14" t="s">
        <v>661</v>
      </c>
      <c r="V241" s="14" t="s">
        <v>660</v>
      </c>
    </row>
    <row r="242" spans="2:22" x14ac:dyDescent="0.2">
      <c r="B242" s="14" t="str">
        <f>Calculations!A215</f>
        <v>SFRA216</v>
      </c>
      <c r="C242" s="34" t="str">
        <f>Calculations!B215</f>
        <v>Hollin Farm, Waterfoot</v>
      </c>
      <c r="D242" s="14" t="str">
        <f>Calculations!C215</f>
        <v>Residential</v>
      </c>
      <c r="E242" s="15">
        <f>Calculations!D215</f>
        <v>0.190141328715</v>
      </c>
      <c r="F242" s="15">
        <f>Calculations!H215</f>
        <v>0.18996876467892401</v>
      </c>
      <c r="G242" s="15">
        <f>Calculations!L215</f>
        <v>99.909244330392454</v>
      </c>
      <c r="H242" s="15">
        <f>Calculations!G215</f>
        <v>1.7256403607600001E-4</v>
      </c>
      <c r="I242" s="15">
        <f>Calculations!K215</f>
        <v>9.075566960755474E-2</v>
      </c>
      <c r="J242" s="15">
        <f>Calculations!F215</f>
        <v>0</v>
      </c>
      <c r="K242" s="15">
        <f>Calculations!J215</f>
        <v>0</v>
      </c>
      <c r="L242" s="15">
        <f>Calculations!E215</f>
        <v>0</v>
      </c>
      <c r="M242" s="15">
        <f>Calculations!I215</f>
        <v>0</v>
      </c>
      <c r="N242" s="15">
        <f>Calculations!M215</f>
        <v>0</v>
      </c>
      <c r="O242" s="15">
        <f>Calculations!P215</f>
        <v>0</v>
      </c>
      <c r="P242" s="15">
        <f>Calculations!N215</f>
        <v>0</v>
      </c>
      <c r="Q242" s="15">
        <f>Calculations!Q215</f>
        <v>0</v>
      </c>
      <c r="R242" s="15">
        <f>Calculations!O215</f>
        <v>5.1866156594299996E-3</v>
      </c>
      <c r="S242" s="15">
        <f>Calculations!R215</f>
        <v>2.7277687047218127</v>
      </c>
      <c r="T242" s="38" t="s">
        <v>659</v>
      </c>
      <c r="U242" s="14" t="s">
        <v>655</v>
      </c>
      <c r="V242" s="14" t="s">
        <v>45</v>
      </c>
    </row>
    <row r="243" spans="2:22" x14ac:dyDescent="0.2">
      <c r="B243" s="14" t="str">
        <f>Calculations!A216</f>
        <v>SFRA217</v>
      </c>
      <c r="C243" s="34" t="str">
        <f>Calculations!B216</f>
        <v>Land opposite Baptist Church, Water</v>
      </c>
      <c r="D243" s="14" t="str">
        <f>Calculations!C216</f>
        <v>Residential</v>
      </c>
      <c r="E243" s="15">
        <f>Calculations!D216</f>
        <v>0.90979315164100005</v>
      </c>
      <c r="F243" s="15">
        <f>Calculations!H216</f>
        <v>0.90979315164100005</v>
      </c>
      <c r="G243" s="15">
        <f>Calculations!L216</f>
        <v>100</v>
      </c>
      <c r="H243" s="15">
        <f>Calculations!G216</f>
        <v>0</v>
      </c>
      <c r="I243" s="15">
        <f>Calculations!K216</f>
        <v>0</v>
      </c>
      <c r="J243" s="15">
        <f>Calculations!F216</f>
        <v>0</v>
      </c>
      <c r="K243" s="15">
        <f>Calculations!J216</f>
        <v>0</v>
      </c>
      <c r="L243" s="15">
        <f>Calculations!E216</f>
        <v>0</v>
      </c>
      <c r="M243" s="15">
        <f>Calculations!I216</f>
        <v>0</v>
      </c>
      <c r="N243" s="15">
        <f>Calculations!M216</f>
        <v>0</v>
      </c>
      <c r="O243" s="15">
        <f>Calculations!P216</f>
        <v>0</v>
      </c>
      <c r="P243" s="15">
        <f>Calculations!N216</f>
        <v>1.5931944803499999E-2</v>
      </c>
      <c r="Q243" s="15">
        <f>Calculations!Q216</f>
        <v>1.7511612144764381</v>
      </c>
      <c r="R243" s="15">
        <f>Calculations!O216</f>
        <v>1.8632935018000001E-2</v>
      </c>
      <c r="S243" s="15">
        <f>Calculations!R216</f>
        <v>2.0480408084399899</v>
      </c>
      <c r="T243" s="38" t="s">
        <v>659</v>
      </c>
      <c r="U243" s="14" t="s">
        <v>655</v>
      </c>
      <c r="V243" s="14" t="s">
        <v>45</v>
      </c>
    </row>
    <row r="244" spans="2:22" ht="25.5" x14ac:dyDescent="0.2">
      <c r="B244" s="14" t="str">
        <f>Calculations!A217</f>
        <v>SFRA218</v>
      </c>
      <c r="C244" s="34" t="str">
        <f>Calculations!B217</f>
        <v>Vacant Haulage Yard, Burnley Road East, Water</v>
      </c>
      <c r="D244" s="14" t="str">
        <f>Calculations!C217</f>
        <v>Residential</v>
      </c>
      <c r="E244" s="15">
        <f>Calculations!D217</f>
        <v>0.201223522185</v>
      </c>
      <c r="F244" s="15">
        <f>Calculations!H217</f>
        <v>0.201223522185</v>
      </c>
      <c r="G244" s="15">
        <f>Calculations!L217</f>
        <v>100</v>
      </c>
      <c r="H244" s="15">
        <f>Calculations!G217</f>
        <v>0</v>
      </c>
      <c r="I244" s="15">
        <f>Calculations!K217</f>
        <v>0</v>
      </c>
      <c r="J244" s="15">
        <f>Calculations!F217</f>
        <v>0</v>
      </c>
      <c r="K244" s="15">
        <f>Calculations!J217</f>
        <v>0</v>
      </c>
      <c r="L244" s="15">
        <f>Calculations!E217</f>
        <v>0</v>
      </c>
      <c r="M244" s="15">
        <f>Calculations!I217</f>
        <v>0</v>
      </c>
      <c r="N244" s="15">
        <f>Calculations!M217</f>
        <v>1.6081275834699999E-2</v>
      </c>
      <c r="O244" s="15">
        <f>Calculations!P217</f>
        <v>7.9917475154397035</v>
      </c>
      <c r="P244" s="15">
        <f>Calculations!N217</f>
        <v>2.1505107489700002E-3</v>
      </c>
      <c r="Q244" s="15">
        <f>Calculations!Q217</f>
        <v>1.0687173773813943</v>
      </c>
      <c r="R244" s="15">
        <f>Calculations!O217</f>
        <v>4.3419162642200004E-3</v>
      </c>
      <c r="S244" s="15">
        <f>Calculations!R217</f>
        <v>2.1577578093619434</v>
      </c>
      <c r="T244" s="38" t="s">
        <v>659</v>
      </c>
      <c r="U244" s="14" t="s">
        <v>655</v>
      </c>
      <c r="V244" s="14" t="s">
        <v>45</v>
      </c>
    </row>
    <row r="245" spans="2:22" x14ac:dyDescent="0.2">
      <c r="B245" s="14" t="str">
        <f>Calculations!A218</f>
        <v>SFRA219</v>
      </c>
      <c r="C245" s="34" t="str">
        <f>Calculations!B218</f>
        <v>Land north of Springside, Water</v>
      </c>
      <c r="D245" s="14" t="str">
        <f>Calculations!C218</f>
        <v>Residential</v>
      </c>
      <c r="E245" s="15">
        <f>Calculations!D218</f>
        <v>1.30489723957</v>
      </c>
      <c r="F245" s="15">
        <f>Calculations!H218</f>
        <v>1.30489723957</v>
      </c>
      <c r="G245" s="15">
        <f>Calculations!L218</f>
        <v>100</v>
      </c>
      <c r="H245" s="15">
        <f>Calculations!G218</f>
        <v>0</v>
      </c>
      <c r="I245" s="15">
        <f>Calculations!K218</f>
        <v>0</v>
      </c>
      <c r="J245" s="15">
        <f>Calculations!F218</f>
        <v>0</v>
      </c>
      <c r="K245" s="15">
        <f>Calculations!J218</f>
        <v>0</v>
      </c>
      <c r="L245" s="15">
        <f>Calculations!E218</f>
        <v>0</v>
      </c>
      <c r="M245" s="15">
        <f>Calculations!I218</f>
        <v>0</v>
      </c>
      <c r="N245" s="15">
        <f>Calculations!M218</f>
        <v>3.5688936496000002E-2</v>
      </c>
      <c r="O245" s="15">
        <f>Calculations!P218</f>
        <v>2.7349997696186792</v>
      </c>
      <c r="P245" s="15">
        <f>Calculations!N218</f>
        <v>1.0746599999800001E-2</v>
      </c>
      <c r="Q245" s="15">
        <f>Calculations!Q218</f>
        <v>0.82355910288700618</v>
      </c>
      <c r="R245" s="15">
        <f>Calculations!O218</f>
        <v>4.046694E-2</v>
      </c>
      <c r="S245" s="15">
        <f>Calculations!R218</f>
        <v>3.1011591390395603</v>
      </c>
      <c r="T245" s="38" t="s">
        <v>659</v>
      </c>
      <c r="U245" s="14" t="s">
        <v>655</v>
      </c>
      <c r="V245" s="14" t="s">
        <v>45</v>
      </c>
    </row>
    <row r="246" spans="2:22" x14ac:dyDescent="0.2">
      <c r="B246" s="14" t="str">
        <f>Calculations!A219</f>
        <v>SFRA220</v>
      </c>
      <c r="C246" s="34" t="str">
        <f>Calculations!B219</f>
        <v>Land at East Bank</v>
      </c>
      <c r="D246" s="14" t="str">
        <f>Calculations!C219</f>
        <v>Residential</v>
      </c>
      <c r="E246" s="15">
        <f>Calculations!D219</f>
        <v>0.134984973747</v>
      </c>
      <c r="F246" s="15">
        <f>Calculations!H219</f>
        <v>0.134984973747</v>
      </c>
      <c r="G246" s="15">
        <f>Calculations!L219</f>
        <v>100</v>
      </c>
      <c r="H246" s="15">
        <f>Calculations!G219</f>
        <v>0</v>
      </c>
      <c r="I246" s="15">
        <f>Calculations!K219</f>
        <v>0</v>
      </c>
      <c r="J246" s="15">
        <f>Calculations!F219</f>
        <v>0</v>
      </c>
      <c r="K246" s="15">
        <f>Calculations!J219</f>
        <v>0</v>
      </c>
      <c r="L246" s="15">
        <f>Calculations!E219</f>
        <v>0</v>
      </c>
      <c r="M246" s="15">
        <f>Calculations!I219</f>
        <v>0</v>
      </c>
      <c r="N246" s="15">
        <f>Calculations!M219</f>
        <v>0</v>
      </c>
      <c r="O246" s="15">
        <f>Calculations!P219</f>
        <v>0</v>
      </c>
      <c r="P246" s="15">
        <f>Calculations!N219</f>
        <v>0</v>
      </c>
      <c r="Q246" s="15">
        <f>Calculations!Q219</f>
        <v>0</v>
      </c>
      <c r="R246" s="15">
        <f>Calculations!O219</f>
        <v>0</v>
      </c>
      <c r="S246" s="15">
        <f>Calculations!R219</f>
        <v>0</v>
      </c>
      <c r="T246" s="38" t="s">
        <v>659</v>
      </c>
      <c r="U246" s="14" t="s">
        <v>656</v>
      </c>
      <c r="V246" s="14" t="s">
        <v>46</v>
      </c>
    </row>
    <row r="247" spans="2:22" x14ac:dyDescent="0.2">
      <c r="B247" s="14" t="str">
        <f>Calculations!A220</f>
        <v>SFRA221</v>
      </c>
      <c r="C247" s="34" t="str">
        <f>Calculations!B220</f>
        <v>Hugh Mill, Cowpe</v>
      </c>
      <c r="D247" s="14" t="str">
        <f>Calculations!C220</f>
        <v>Residential</v>
      </c>
      <c r="E247" s="15">
        <f>Calculations!D220</f>
        <v>3.82501342634</v>
      </c>
      <c r="F247" s="15">
        <f>Calculations!H220</f>
        <v>3.82501342634</v>
      </c>
      <c r="G247" s="15">
        <f>Calculations!L220</f>
        <v>100</v>
      </c>
      <c r="H247" s="15">
        <f>Calculations!G220</f>
        <v>0</v>
      </c>
      <c r="I247" s="15">
        <f>Calculations!K220</f>
        <v>0</v>
      </c>
      <c r="J247" s="15">
        <f>Calculations!F220</f>
        <v>0</v>
      </c>
      <c r="K247" s="15">
        <f>Calculations!J220</f>
        <v>0</v>
      </c>
      <c r="L247" s="15">
        <f>Calculations!E220</f>
        <v>0</v>
      </c>
      <c r="M247" s="15">
        <f>Calculations!I220</f>
        <v>0</v>
      </c>
      <c r="N247" s="15">
        <f>Calculations!M220</f>
        <v>0</v>
      </c>
      <c r="O247" s="15">
        <f>Calculations!P220</f>
        <v>0</v>
      </c>
      <c r="P247" s="15">
        <f>Calculations!N220</f>
        <v>3.4271042710799997E-2</v>
      </c>
      <c r="Q247" s="15">
        <f>Calculations!Q220</f>
        <v>0.89597182783205453</v>
      </c>
      <c r="R247" s="15">
        <f>Calculations!O220</f>
        <v>0.10645714968099999</v>
      </c>
      <c r="S247" s="15">
        <f>Calculations!R220</f>
        <v>2.7831836863083779</v>
      </c>
      <c r="T247" s="38" t="s">
        <v>659</v>
      </c>
      <c r="U247" s="14" t="s">
        <v>655</v>
      </c>
      <c r="V247" s="14" t="s">
        <v>45</v>
      </c>
    </row>
    <row r="248" spans="2:22" x14ac:dyDescent="0.2">
      <c r="B248" s="14" t="str">
        <f>Calculations!A221</f>
        <v>SFRA222</v>
      </c>
      <c r="C248" s="34" t="str">
        <f>Calculations!B221</f>
        <v>Land by St Peter's School</v>
      </c>
      <c r="D248" s="14" t="str">
        <f>Calculations!C221</f>
        <v>Residential</v>
      </c>
      <c r="E248" s="15">
        <f>Calculations!D221</f>
        <v>0.24464300081400001</v>
      </c>
      <c r="F248" s="15">
        <f>Calculations!H221</f>
        <v>0.24464300081400001</v>
      </c>
      <c r="G248" s="15">
        <f>Calculations!L221</f>
        <v>100</v>
      </c>
      <c r="H248" s="15">
        <f>Calculations!G221</f>
        <v>0</v>
      </c>
      <c r="I248" s="15">
        <f>Calculations!K221</f>
        <v>0</v>
      </c>
      <c r="J248" s="15">
        <f>Calculations!F221</f>
        <v>0</v>
      </c>
      <c r="K248" s="15">
        <f>Calculations!J221</f>
        <v>0</v>
      </c>
      <c r="L248" s="15">
        <f>Calculations!E221</f>
        <v>0</v>
      </c>
      <c r="M248" s="15">
        <f>Calculations!I221</f>
        <v>0</v>
      </c>
      <c r="N248" s="15">
        <f>Calculations!M221</f>
        <v>0</v>
      </c>
      <c r="O248" s="15">
        <f>Calculations!P221</f>
        <v>0</v>
      </c>
      <c r="P248" s="15">
        <f>Calculations!N221</f>
        <v>0</v>
      </c>
      <c r="Q248" s="15">
        <f>Calculations!Q221</f>
        <v>0</v>
      </c>
      <c r="R248" s="15">
        <f>Calculations!O221</f>
        <v>0</v>
      </c>
      <c r="S248" s="15">
        <f>Calculations!R221</f>
        <v>0</v>
      </c>
      <c r="T248" s="38" t="s">
        <v>659</v>
      </c>
      <c r="U248" s="14" t="s">
        <v>656</v>
      </c>
      <c r="V248" s="14" t="s">
        <v>46</v>
      </c>
    </row>
    <row r="249" spans="2:22" x14ac:dyDescent="0.2">
      <c r="B249" s="14" t="str">
        <f>Calculations!A222</f>
        <v>SFRA223</v>
      </c>
      <c r="C249" s="34" t="str">
        <f>Calculations!B222</f>
        <v>Land to the east of Johnny Barn 2</v>
      </c>
      <c r="D249" s="14" t="str">
        <f>Calculations!C222</f>
        <v>Residential</v>
      </c>
      <c r="E249" s="15">
        <f>Calculations!D222</f>
        <v>1.4445473046099999</v>
      </c>
      <c r="F249" s="15">
        <f>Calculations!H222</f>
        <v>1.4445473046099999</v>
      </c>
      <c r="G249" s="15">
        <f>Calculations!L222</f>
        <v>100</v>
      </c>
      <c r="H249" s="15">
        <f>Calculations!G222</f>
        <v>0</v>
      </c>
      <c r="I249" s="15">
        <f>Calculations!K222</f>
        <v>0</v>
      </c>
      <c r="J249" s="15">
        <f>Calculations!F222</f>
        <v>0</v>
      </c>
      <c r="K249" s="15">
        <f>Calculations!J222</f>
        <v>0</v>
      </c>
      <c r="L249" s="15">
        <f>Calculations!E222</f>
        <v>0</v>
      </c>
      <c r="M249" s="15">
        <f>Calculations!I222</f>
        <v>0</v>
      </c>
      <c r="N249" s="15">
        <f>Calculations!M222</f>
        <v>2.63099657396E-2</v>
      </c>
      <c r="O249" s="15">
        <f>Calculations!P222</f>
        <v>1.8213294681064935</v>
      </c>
      <c r="P249" s="15">
        <f>Calculations!N222</f>
        <v>6.5126744342900002E-3</v>
      </c>
      <c r="Q249" s="15">
        <f>Calculations!Q222</f>
        <v>0.45084535573920143</v>
      </c>
      <c r="R249" s="15">
        <f>Calculations!O222</f>
        <v>7.1691969043000001E-2</v>
      </c>
      <c r="S249" s="15">
        <f>Calculations!R222</f>
        <v>4.9629367494029877</v>
      </c>
      <c r="T249" s="38" t="s">
        <v>659</v>
      </c>
      <c r="U249" s="14" t="s">
        <v>655</v>
      </c>
      <c r="V249" s="14" t="s">
        <v>45</v>
      </c>
    </row>
    <row r="250" spans="2:22" ht="25.5" x14ac:dyDescent="0.2">
      <c r="B250" s="14" t="str">
        <f>Calculations!A223</f>
        <v>SFRA224</v>
      </c>
      <c r="C250" s="34" t="str">
        <f>Calculations!B223</f>
        <v>Garden at Conway Road, Higher Cloughfold</v>
      </c>
      <c r="D250" s="14" t="str">
        <f>Calculations!C223</f>
        <v>Residential</v>
      </c>
      <c r="E250" s="15">
        <f>Calculations!D223</f>
        <v>0.34273000289900002</v>
      </c>
      <c r="F250" s="15">
        <f>Calculations!H223</f>
        <v>0.34273000289900002</v>
      </c>
      <c r="G250" s="15">
        <f>Calculations!L223</f>
        <v>100</v>
      </c>
      <c r="H250" s="15">
        <f>Calculations!G223</f>
        <v>0</v>
      </c>
      <c r="I250" s="15">
        <f>Calculations!K223</f>
        <v>0</v>
      </c>
      <c r="J250" s="15">
        <f>Calculations!F223</f>
        <v>0</v>
      </c>
      <c r="K250" s="15">
        <f>Calculations!J223</f>
        <v>0</v>
      </c>
      <c r="L250" s="15">
        <f>Calculations!E223</f>
        <v>0</v>
      </c>
      <c r="M250" s="15">
        <f>Calculations!I223</f>
        <v>0</v>
      </c>
      <c r="N250" s="15">
        <f>Calculations!M223</f>
        <v>0</v>
      </c>
      <c r="O250" s="15">
        <f>Calculations!P223</f>
        <v>0</v>
      </c>
      <c r="P250" s="15">
        <f>Calculations!N223</f>
        <v>0</v>
      </c>
      <c r="Q250" s="15">
        <f>Calculations!Q223</f>
        <v>0</v>
      </c>
      <c r="R250" s="15">
        <f>Calculations!O223</f>
        <v>7.1598370809999997E-3</v>
      </c>
      <c r="S250" s="15">
        <f>Calculations!R223</f>
        <v>2.0890604908931625</v>
      </c>
      <c r="T250" s="38" t="s">
        <v>659</v>
      </c>
      <c r="U250" s="14" t="s">
        <v>655</v>
      </c>
      <c r="V250" s="14" t="s">
        <v>45</v>
      </c>
    </row>
    <row r="251" spans="2:22" ht="25.5" x14ac:dyDescent="0.2">
      <c r="B251" s="14" t="str">
        <f>Calculations!A224</f>
        <v>SFRA225</v>
      </c>
      <c r="C251" s="34" t="str">
        <f>Calculations!B224</f>
        <v>Land to the east of Alder Grange School</v>
      </c>
      <c r="D251" s="14" t="str">
        <f>Calculations!C224</f>
        <v>Residential</v>
      </c>
      <c r="E251" s="15">
        <f>Calculations!D224</f>
        <v>12.066130144800001</v>
      </c>
      <c r="F251" s="15">
        <f>Calculations!H224</f>
        <v>12.066130144800001</v>
      </c>
      <c r="G251" s="15">
        <f>Calculations!L224</f>
        <v>100</v>
      </c>
      <c r="H251" s="15">
        <f>Calculations!G224</f>
        <v>0</v>
      </c>
      <c r="I251" s="15">
        <f>Calculations!K224</f>
        <v>0</v>
      </c>
      <c r="J251" s="15">
        <f>Calculations!F224</f>
        <v>0</v>
      </c>
      <c r="K251" s="15">
        <f>Calculations!J224</f>
        <v>0</v>
      </c>
      <c r="L251" s="15">
        <f>Calculations!E224</f>
        <v>0</v>
      </c>
      <c r="M251" s="15">
        <f>Calculations!I224</f>
        <v>0</v>
      </c>
      <c r="N251" s="15">
        <f>Calculations!M224</f>
        <v>6.8843240743099998E-2</v>
      </c>
      <c r="O251" s="15">
        <f>Calculations!P224</f>
        <v>0.57054946297565479</v>
      </c>
      <c r="P251" s="15">
        <f>Calculations!N224</f>
        <v>0.169565424194</v>
      </c>
      <c r="Q251" s="15">
        <f>Calculations!Q224</f>
        <v>1.4053008061335692</v>
      </c>
      <c r="R251" s="15">
        <f>Calculations!O224</f>
        <v>0.53271021976800004</v>
      </c>
      <c r="S251" s="15">
        <f>Calculations!R224</f>
        <v>4.4149218794691674</v>
      </c>
      <c r="T251" s="38" t="s">
        <v>659</v>
      </c>
      <c r="U251" s="14" t="s">
        <v>655</v>
      </c>
      <c r="V251" s="14" t="s">
        <v>45</v>
      </c>
    </row>
    <row r="252" spans="2:22" x14ac:dyDescent="0.2">
      <c r="B252" s="14" t="str">
        <f>Calculations!A225</f>
        <v>SFRA226</v>
      </c>
      <c r="C252" s="34" t="str">
        <f>Calculations!B225</f>
        <v>Former Leprosy Hospital, Waterfoot</v>
      </c>
      <c r="D252" s="14" t="str">
        <f>Calculations!C225</f>
        <v>Residential</v>
      </c>
      <c r="E252" s="15">
        <f>Calculations!D225</f>
        <v>3.5856152464400002</v>
      </c>
      <c r="F252" s="15">
        <f>Calculations!H225</f>
        <v>3.5856152464400002</v>
      </c>
      <c r="G252" s="15">
        <f>Calculations!L225</f>
        <v>100</v>
      </c>
      <c r="H252" s="15">
        <f>Calculations!G225</f>
        <v>0</v>
      </c>
      <c r="I252" s="15">
        <f>Calculations!K225</f>
        <v>0</v>
      </c>
      <c r="J252" s="15">
        <f>Calculations!F225</f>
        <v>0</v>
      </c>
      <c r="K252" s="15">
        <f>Calculations!J225</f>
        <v>0</v>
      </c>
      <c r="L252" s="15">
        <f>Calculations!E225</f>
        <v>0</v>
      </c>
      <c r="M252" s="15">
        <f>Calculations!I225</f>
        <v>0</v>
      </c>
      <c r="N252" s="15">
        <f>Calculations!M225</f>
        <v>0</v>
      </c>
      <c r="O252" s="15">
        <f>Calculations!P225</f>
        <v>0</v>
      </c>
      <c r="P252" s="15">
        <f>Calculations!N225</f>
        <v>0</v>
      </c>
      <c r="Q252" s="15">
        <f>Calculations!Q225</f>
        <v>0</v>
      </c>
      <c r="R252" s="15">
        <f>Calculations!O225</f>
        <v>4.1601271715100002E-2</v>
      </c>
      <c r="S252" s="15">
        <f>Calculations!R225</f>
        <v>1.1602268747714657</v>
      </c>
      <c r="T252" s="38" t="s">
        <v>659</v>
      </c>
      <c r="U252" s="14" t="s">
        <v>655</v>
      </c>
      <c r="V252" s="14" t="s">
        <v>45</v>
      </c>
    </row>
    <row r="253" spans="2:22" ht="25.5" x14ac:dyDescent="0.2">
      <c r="B253" s="14" t="str">
        <f>Calculations!A226</f>
        <v>SFRA227</v>
      </c>
      <c r="C253" s="34" t="str">
        <f>Calculations!B226</f>
        <v>Greenbridge Mill (Hall Carr Mill) Lambert Haworth</v>
      </c>
      <c r="D253" s="14" t="str">
        <f>Calculations!C226</f>
        <v>Residential</v>
      </c>
      <c r="E253" s="15">
        <f>Calculations!D226</f>
        <v>1.2431560163199999</v>
      </c>
      <c r="F253" s="15">
        <f>Calculations!H226</f>
        <v>1.2431560163199999</v>
      </c>
      <c r="G253" s="15">
        <f>Calculations!L226</f>
        <v>100</v>
      </c>
      <c r="H253" s="15">
        <f>Calculations!G226</f>
        <v>0</v>
      </c>
      <c r="I253" s="15">
        <f>Calculations!K226</f>
        <v>0</v>
      </c>
      <c r="J253" s="15">
        <f>Calculations!F226</f>
        <v>0</v>
      </c>
      <c r="K253" s="15">
        <f>Calculations!J226</f>
        <v>0</v>
      </c>
      <c r="L253" s="15">
        <f>Calculations!E226</f>
        <v>0</v>
      </c>
      <c r="M253" s="15">
        <f>Calculations!I226</f>
        <v>0</v>
      </c>
      <c r="N253" s="15">
        <f>Calculations!M226</f>
        <v>0</v>
      </c>
      <c r="O253" s="15">
        <f>Calculations!P226</f>
        <v>0</v>
      </c>
      <c r="P253" s="15">
        <f>Calculations!N226</f>
        <v>0</v>
      </c>
      <c r="Q253" s="15">
        <f>Calculations!Q226</f>
        <v>0</v>
      </c>
      <c r="R253" s="15">
        <f>Calculations!O226</f>
        <v>0.134970752493</v>
      </c>
      <c r="S253" s="15">
        <f>Calculations!R226</f>
        <v>10.857104878319413</v>
      </c>
      <c r="T253" s="38" t="s">
        <v>659</v>
      </c>
      <c r="U253" s="14" t="s">
        <v>655</v>
      </c>
      <c r="V253" s="14" t="s">
        <v>45</v>
      </c>
    </row>
    <row r="254" spans="2:22" ht="25.5" x14ac:dyDescent="0.2">
      <c r="B254" s="14" t="str">
        <f>Calculations!A227</f>
        <v>SFRA228</v>
      </c>
      <c r="C254" s="34" t="str">
        <f>Calculations!B227</f>
        <v>Land adjacent 130 Haslingden Road, Rawtenstall</v>
      </c>
      <c r="D254" s="14" t="str">
        <f>Calculations!C227</f>
        <v>Residential</v>
      </c>
      <c r="E254" s="15">
        <f>Calculations!D227</f>
        <v>0.71212316187299995</v>
      </c>
      <c r="F254" s="15">
        <f>Calculations!H227</f>
        <v>0.71212316187299995</v>
      </c>
      <c r="G254" s="15">
        <f>Calculations!L227</f>
        <v>100</v>
      </c>
      <c r="H254" s="15">
        <f>Calculations!G227</f>
        <v>0</v>
      </c>
      <c r="I254" s="15">
        <f>Calculations!K227</f>
        <v>0</v>
      </c>
      <c r="J254" s="15">
        <f>Calculations!F227</f>
        <v>0</v>
      </c>
      <c r="K254" s="15">
        <f>Calculations!J227</f>
        <v>0</v>
      </c>
      <c r="L254" s="15">
        <f>Calculations!E227</f>
        <v>0</v>
      </c>
      <c r="M254" s="15">
        <f>Calculations!I227</f>
        <v>0</v>
      </c>
      <c r="N254" s="15">
        <f>Calculations!M227</f>
        <v>2.8410098516400001E-3</v>
      </c>
      <c r="O254" s="15">
        <f>Calculations!P227</f>
        <v>0.39894922728923482</v>
      </c>
      <c r="P254" s="15">
        <f>Calculations!N227</f>
        <v>2.5882689226300001E-3</v>
      </c>
      <c r="Q254" s="15">
        <f>Calculations!Q227</f>
        <v>0.36345804506939938</v>
      </c>
      <c r="R254" s="15">
        <f>Calculations!O227</f>
        <v>5.0136199863199997E-2</v>
      </c>
      <c r="S254" s="15">
        <f>Calculations!R227</f>
        <v>7.0403832577687302</v>
      </c>
      <c r="T254" s="38" t="s">
        <v>659</v>
      </c>
      <c r="U254" s="14" t="s">
        <v>655</v>
      </c>
      <c r="V254" s="14" t="s">
        <v>45</v>
      </c>
    </row>
    <row r="255" spans="2:22" x14ac:dyDescent="0.2">
      <c r="B255" s="14" t="str">
        <f>Calculations!A228</f>
        <v>SFRA229</v>
      </c>
      <c r="C255" s="34" t="str">
        <f>Calculations!B228</f>
        <v>Land at Oakenhead Wood, Rawtenstall</v>
      </c>
      <c r="D255" s="14" t="str">
        <f>Calculations!C228</f>
        <v>Residential</v>
      </c>
      <c r="E255" s="15">
        <f>Calculations!D228</f>
        <v>0.84972802223400001</v>
      </c>
      <c r="F255" s="15">
        <f>Calculations!H228</f>
        <v>0.84972802223400001</v>
      </c>
      <c r="G255" s="15">
        <f>Calculations!L228</f>
        <v>100</v>
      </c>
      <c r="H255" s="15">
        <f>Calculations!G228</f>
        <v>0</v>
      </c>
      <c r="I255" s="15">
        <f>Calculations!K228</f>
        <v>0</v>
      </c>
      <c r="J255" s="15">
        <f>Calculations!F228</f>
        <v>0</v>
      </c>
      <c r="K255" s="15">
        <f>Calculations!J228</f>
        <v>0</v>
      </c>
      <c r="L255" s="15">
        <f>Calculations!E228</f>
        <v>0</v>
      </c>
      <c r="M255" s="15">
        <f>Calculations!I228</f>
        <v>0</v>
      </c>
      <c r="N255" s="15">
        <f>Calculations!M228</f>
        <v>0</v>
      </c>
      <c r="O255" s="15">
        <f>Calculations!P228</f>
        <v>0</v>
      </c>
      <c r="P255" s="15">
        <f>Calculations!N228</f>
        <v>0</v>
      </c>
      <c r="Q255" s="15">
        <f>Calculations!Q228</f>
        <v>0</v>
      </c>
      <c r="R255" s="15">
        <f>Calculations!O228</f>
        <v>0</v>
      </c>
      <c r="S255" s="15">
        <f>Calculations!R228</f>
        <v>0</v>
      </c>
      <c r="T255" s="38" t="s">
        <v>659</v>
      </c>
      <c r="U255" s="14" t="s">
        <v>656</v>
      </c>
      <c r="V255" s="14" t="s">
        <v>46</v>
      </c>
    </row>
    <row r="256" spans="2:22" ht="25.5" x14ac:dyDescent="0.2">
      <c r="B256" s="14" t="str">
        <f>Calculations!A229</f>
        <v>SFRA230</v>
      </c>
      <c r="C256" s="34" t="str">
        <f>Calculations!B229</f>
        <v>Land off Lee Brook Road and Collinge Fold Lane, Rawtenstall</v>
      </c>
      <c r="D256" s="14" t="str">
        <f>Calculations!C229</f>
        <v>Residential</v>
      </c>
      <c r="E256" s="15">
        <f>Calculations!D229</f>
        <v>0.88985342885399998</v>
      </c>
      <c r="F256" s="15">
        <f>Calculations!H229</f>
        <v>0.88985342885399998</v>
      </c>
      <c r="G256" s="15">
        <f>Calculations!L229</f>
        <v>100</v>
      </c>
      <c r="H256" s="15">
        <f>Calculations!G229</f>
        <v>0</v>
      </c>
      <c r="I256" s="15">
        <f>Calculations!K229</f>
        <v>0</v>
      </c>
      <c r="J256" s="15">
        <f>Calculations!F229</f>
        <v>0</v>
      </c>
      <c r="K256" s="15">
        <f>Calculations!J229</f>
        <v>0</v>
      </c>
      <c r="L256" s="15">
        <f>Calculations!E229</f>
        <v>0</v>
      </c>
      <c r="M256" s="15">
        <f>Calculations!I229</f>
        <v>0</v>
      </c>
      <c r="N256" s="15">
        <f>Calculations!M229</f>
        <v>0</v>
      </c>
      <c r="O256" s="15">
        <f>Calculations!P229</f>
        <v>0</v>
      </c>
      <c r="P256" s="15">
        <f>Calculations!N229</f>
        <v>0</v>
      </c>
      <c r="Q256" s="15">
        <f>Calculations!Q229</f>
        <v>0</v>
      </c>
      <c r="R256" s="15">
        <f>Calculations!O229</f>
        <v>5.1601580199800001E-4</v>
      </c>
      <c r="S256" s="15">
        <f>Calculations!R229</f>
        <v>5.79888535871073E-2</v>
      </c>
      <c r="T256" s="38" t="s">
        <v>659</v>
      </c>
      <c r="U256" s="14" t="s">
        <v>655</v>
      </c>
      <c r="V256" s="14" t="s">
        <v>45</v>
      </c>
    </row>
    <row r="257" spans="2:22" x14ac:dyDescent="0.2">
      <c r="B257" s="14" t="str">
        <f>Calculations!A230</f>
        <v>SFRA231</v>
      </c>
      <c r="C257" s="34" t="str">
        <f>Calculations!B230</f>
        <v>Land north of Adelaide Street</v>
      </c>
      <c r="D257" s="14" t="str">
        <f>Calculations!C230</f>
        <v>Residential</v>
      </c>
      <c r="E257" s="15">
        <f>Calculations!D230</f>
        <v>4.7464479861799997</v>
      </c>
      <c r="F257" s="15">
        <f>Calculations!H230</f>
        <v>4.4627160518939002</v>
      </c>
      <c r="G257" s="15">
        <f>Calculations!L230</f>
        <v>94.022225986417041</v>
      </c>
      <c r="H257" s="15">
        <f>Calculations!G230</f>
        <v>8.3148569510099996E-2</v>
      </c>
      <c r="I257" s="15">
        <f>Calculations!K230</f>
        <v>1.7518061875364401</v>
      </c>
      <c r="J257" s="15">
        <f>Calculations!F230</f>
        <v>0.200583364776</v>
      </c>
      <c r="K257" s="15">
        <f>Calculations!J230</f>
        <v>4.2259678260465252</v>
      </c>
      <c r="L257" s="15">
        <f>Calculations!E230</f>
        <v>0</v>
      </c>
      <c r="M257" s="15">
        <f>Calculations!I230</f>
        <v>0</v>
      </c>
      <c r="N257" s="15">
        <f>Calculations!M230</f>
        <v>0.198269915809</v>
      </c>
      <c r="O257" s="15">
        <f>Calculations!P230</f>
        <v>4.1772271893907353</v>
      </c>
      <c r="P257" s="15">
        <f>Calculations!N230</f>
        <v>0.14300847976</v>
      </c>
      <c r="Q257" s="15">
        <f>Calculations!Q230</f>
        <v>3.0129579040240362</v>
      </c>
      <c r="R257" s="15">
        <f>Calculations!O230</f>
        <v>0.59128819865899995</v>
      </c>
      <c r="S257" s="15">
        <f>Calculations!R230</f>
        <v>12.45748821815018</v>
      </c>
      <c r="T257" s="38" t="s">
        <v>659</v>
      </c>
      <c r="U257" s="14" t="s">
        <v>43</v>
      </c>
      <c r="V257" s="14" t="s">
        <v>44</v>
      </c>
    </row>
    <row r="258" spans="2:22" x14ac:dyDescent="0.2">
      <c r="B258" s="14" t="str">
        <f>Calculations!A231</f>
        <v>SFRA232</v>
      </c>
      <c r="C258" s="34" t="str">
        <f>Calculations!B231</f>
        <v>Bonfire Hill</v>
      </c>
      <c r="D258" s="14" t="str">
        <f>Calculations!C231</f>
        <v>Residential</v>
      </c>
      <c r="E258" s="15">
        <f>Calculations!D231</f>
        <v>0.54100203625599996</v>
      </c>
      <c r="F258" s="15">
        <f>Calculations!H231</f>
        <v>0.54100203625599996</v>
      </c>
      <c r="G258" s="15">
        <f>Calculations!L231</f>
        <v>100</v>
      </c>
      <c r="H258" s="15">
        <f>Calculations!G231</f>
        <v>0</v>
      </c>
      <c r="I258" s="15">
        <f>Calculations!K231</f>
        <v>0</v>
      </c>
      <c r="J258" s="15">
        <f>Calculations!F231</f>
        <v>0</v>
      </c>
      <c r="K258" s="15">
        <f>Calculations!J231</f>
        <v>0</v>
      </c>
      <c r="L258" s="15">
        <f>Calculations!E231</f>
        <v>0</v>
      </c>
      <c r="M258" s="15">
        <f>Calculations!I231</f>
        <v>0</v>
      </c>
      <c r="N258" s="15">
        <f>Calculations!M231</f>
        <v>0</v>
      </c>
      <c r="O258" s="15">
        <f>Calculations!P231</f>
        <v>0</v>
      </c>
      <c r="P258" s="15">
        <f>Calculations!N231</f>
        <v>0</v>
      </c>
      <c r="Q258" s="15">
        <f>Calculations!Q231</f>
        <v>0</v>
      </c>
      <c r="R258" s="15">
        <f>Calculations!O231</f>
        <v>0</v>
      </c>
      <c r="S258" s="15">
        <f>Calculations!R231</f>
        <v>0</v>
      </c>
      <c r="T258" s="38" t="s">
        <v>659</v>
      </c>
      <c r="U258" s="14" t="s">
        <v>656</v>
      </c>
      <c r="V258" s="14" t="s">
        <v>46</v>
      </c>
    </row>
    <row r="259" spans="2:22" x14ac:dyDescent="0.2">
      <c r="B259" s="14" t="str">
        <f>Calculations!A232</f>
        <v>SFRA233</v>
      </c>
      <c r="C259" s="34" t="str">
        <f>Calculations!B232</f>
        <v>Lawson Street, Goodshaw</v>
      </c>
      <c r="D259" s="14" t="str">
        <f>Calculations!C232</f>
        <v>Residential</v>
      </c>
      <c r="E259" s="15">
        <f>Calculations!D232</f>
        <v>1.3758532162099999</v>
      </c>
      <c r="F259" s="15">
        <f>Calculations!H232</f>
        <v>1.3758532162099999</v>
      </c>
      <c r="G259" s="15">
        <f>Calculations!L232</f>
        <v>100</v>
      </c>
      <c r="H259" s="15">
        <f>Calculations!G232</f>
        <v>0</v>
      </c>
      <c r="I259" s="15">
        <f>Calculations!K232</f>
        <v>0</v>
      </c>
      <c r="J259" s="15">
        <f>Calculations!F232</f>
        <v>0</v>
      </c>
      <c r="K259" s="15">
        <f>Calculations!J232</f>
        <v>0</v>
      </c>
      <c r="L259" s="15">
        <f>Calculations!E232</f>
        <v>0</v>
      </c>
      <c r="M259" s="15">
        <f>Calculations!I232</f>
        <v>0</v>
      </c>
      <c r="N259" s="15">
        <f>Calculations!M232</f>
        <v>0</v>
      </c>
      <c r="O259" s="15">
        <f>Calculations!P232</f>
        <v>0</v>
      </c>
      <c r="P259" s="15">
        <f>Calculations!N232</f>
        <v>0</v>
      </c>
      <c r="Q259" s="15">
        <f>Calculations!Q232</f>
        <v>0</v>
      </c>
      <c r="R259" s="15">
        <f>Calculations!O232</f>
        <v>0.17032252068100001</v>
      </c>
      <c r="S259" s="15">
        <f>Calculations!R232</f>
        <v>12.379410730323375</v>
      </c>
      <c r="T259" s="38" t="s">
        <v>659</v>
      </c>
      <c r="U259" s="14" t="s">
        <v>655</v>
      </c>
      <c r="V259" s="14" t="s">
        <v>45</v>
      </c>
    </row>
    <row r="260" spans="2:22" x14ac:dyDescent="0.2">
      <c r="B260" s="14" t="str">
        <f>Calculations!A233</f>
        <v>SFRA234</v>
      </c>
      <c r="C260" s="34" t="str">
        <f>Calculations!B233</f>
        <v>Land east of Goodshaw Lane</v>
      </c>
      <c r="D260" s="14" t="str">
        <f>Calculations!C233</f>
        <v>Residential</v>
      </c>
      <c r="E260" s="15">
        <f>Calculations!D233</f>
        <v>1.87471967274</v>
      </c>
      <c r="F260" s="15">
        <f>Calculations!H233</f>
        <v>1.87471967274</v>
      </c>
      <c r="G260" s="15">
        <f>Calculations!L233</f>
        <v>100</v>
      </c>
      <c r="H260" s="15">
        <f>Calculations!G233</f>
        <v>0</v>
      </c>
      <c r="I260" s="15">
        <f>Calculations!K233</f>
        <v>0</v>
      </c>
      <c r="J260" s="15">
        <f>Calculations!F233</f>
        <v>0</v>
      </c>
      <c r="K260" s="15">
        <f>Calculations!J233</f>
        <v>0</v>
      </c>
      <c r="L260" s="15">
        <f>Calculations!E233</f>
        <v>0</v>
      </c>
      <c r="M260" s="15">
        <f>Calculations!I233</f>
        <v>0</v>
      </c>
      <c r="N260" s="15">
        <f>Calculations!M233</f>
        <v>1.4127575909E-2</v>
      </c>
      <c r="O260" s="15">
        <f>Calculations!P233</f>
        <v>0.75358338179445339</v>
      </c>
      <c r="P260" s="15">
        <f>Calculations!N233</f>
        <v>1.92692095975E-2</v>
      </c>
      <c r="Q260" s="15">
        <f>Calculations!Q233</f>
        <v>1.0278448494295176</v>
      </c>
      <c r="R260" s="15">
        <f>Calculations!O233</f>
        <v>0.10816199234899999</v>
      </c>
      <c r="S260" s="15">
        <f>Calculations!R233</f>
        <v>5.7695021779397901</v>
      </c>
      <c r="T260" s="38" t="s">
        <v>659</v>
      </c>
      <c r="U260" s="14" t="s">
        <v>655</v>
      </c>
      <c r="V260" s="14" t="s">
        <v>45</v>
      </c>
    </row>
    <row r="261" spans="2:22" x14ac:dyDescent="0.2">
      <c r="B261" s="14" t="str">
        <f>Calculations!A234</f>
        <v>SFRA235</v>
      </c>
      <c r="C261" s="34" t="str">
        <f>Calculations!B234</f>
        <v>Land north of The Jester</v>
      </c>
      <c r="D261" s="14" t="str">
        <f>Calculations!C234</f>
        <v>Residential</v>
      </c>
      <c r="E261" s="15">
        <f>Calculations!D234</f>
        <v>1.9155023791600001</v>
      </c>
      <c r="F261" s="15">
        <f>Calculations!H234</f>
        <v>1.9155023791600001</v>
      </c>
      <c r="G261" s="15">
        <f>Calculations!L234</f>
        <v>100</v>
      </c>
      <c r="H261" s="15">
        <f>Calculations!G234</f>
        <v>0</v>
      </c>
      <c r="I261" s="15">
        <f>Calculations!K234</f>
        <v>0</v>
      </c>
      <c r="J261" s="15">
        <f>Calculations!F234</f>
        <v>0</v>
      </c>
      <c r="K261" s="15">
        <f>Calculations!J234</f>
        <v>0</v>
      </c>
      <c r="L261" s="15">
        <f>Calculations!E234</f>
        <v>0</v>
      </c>
      <c r="M261" s="15">
        <f>Calculations!I234</f>
        <v>0</v>
      </c>
      <c r="N261" s="15">
        <f>Calculations!M234</f>
        <v>1.7999999999999999E-2</v>
      </c>
      <c r="O261" s="15">
        <f>Calculations!P234</f>
        <v>0.93970126040216606</v>
      </c>
      <c r="P261" s="15">
        <f>Calculations!N234</f>
        <v>3.2800000000000003E-2</v>
      </c>
      <c r="Q261" s="15">
        <f>Calculations!Q234</f>
        <v>1.7123445189550583</v>
      </c>
      <c r="R261" s="15">
        <f>Calculations!O234</f>
        <v>0.207534291413</v>
      </c>
      <c r="S261" s="15">
        <f>Calculations!R234</f>
        <v>10.834457512081475</v>
      </c>
      <c r="T261" s="38" t="s">
        <v>659</v>
      </c>
      <c r="U261" s="14" t="s">
        <v>655</v>
      </c>
      <c r="V261" s="14" t="s">
        <v>45</v>
      </c>
    </row>
    <row r="262" spans="2:22" x14ac:dyDescent="0.2">
      <c r="B262" s="14" t="str">
        <f>Calculations!A235</f>
        <v>SFRA236</v>
      </c>
      <c r="C262" s="34" t="str">
        <f>Calculations!B235</f>
        <v>Land off Burnley Road, Loveclough</v>
      </c>
      <c r="D262" s="14" t="str">
        <f>Calculations!C235</f>
        <v>Residential</v>
      </c>
      <c r="E262" s="15">
        <f>Calculations!D235</f>
        <v>1.97058196743</v>
      </c>
      <c r="F262" s="15">
        <f>Calculations!H235</f>
        <v>1.97058196743</v>
      </c>
      <c r="G262" s="15">
        <f>Calculations!L235</f>
        <v>100</v>
      </c>
      <c r="H262" s="15">
        <f>Calculations!G235</f>
        <v>0</v>
      </c>
      <c r="I262" s="15">
        <f>Calculations!K235</f>
        <v>0</v>
      </c>
      <c r="J262" s="15">
        <f>Calculations!F235</f>
        <v>0</v>
      </c>
      <c r="K262" s="15">
        <f>Calculations!J235</f>
        <v>0</v>
      </c>
      <c r="L262" s="15">
        <f>Calculations!E235</f>
        <v>0</v>
      </c>
      <c r="M262" s="15">
        <f>Calculations!I235</f>
        <v>0</v>
      </c>
      <c r="N262" s="15">
        <f>Calculations!M235</f>
        <v>3.8490956423099999E-2</v>
      </c>
      <c r="O262" s="15">
        <f>Calculations!P235</f>
        <v>1.9532786283079238</v>
      </c>
      <c r="P262" s="15">
        <f>Calculations!N235</f>
        <v>1.4408013480000001E-2</v>
      </c>
      <c r="Q262" s="15">
        <f>Calculations!Q235</f>
        <v>0.73115524845640856</v>
      </c>
      <c r="R262" s="15">
        <f>Calculations!O235</f>
        <v>7.6867776748800007E-2</v>
      </c>
      <c r="S262" s="15">
        <f>Calculations!R235</f>
        <v>3.9007652571311038</v>
      </c>
      <c r="T262" s="38" t="s">
        <v>659</v>
      </c>
      <c r="U262" s="14" t="s">
        <v>655</v>
      </c>
      <c r="V262" s="14" t="s">
        <v>45</v>
      </c>
    </row>
    <row r="263" spans="2:22" x14ac:dyDescent="0.2">
      <c r="B263" s="14" t="str">
        <f>Calculations!A236</f>
        <v>SFRA237</v>
      </c>
      <c r="C263" s="34" t="str">
        <f>Calculations!B236</f>
        <v>Swinshaw Hall, Loveclough</v>
      </c>
      <c r="D263" s="14" t="str">
        <f>Calculations!C236</f>
        <v>Residential</v>
      </c>
      <c r="E263" s="15">
        <f>Calculations!D236</f>
        <v>4.7817689184300001</v>
      </c>
      <c r="F263" s="15">
        <f>Calculations!H236</f>
        <v>4.7817689184300001</v>
      </c>
      <c r="G263" s="15">
        <f>Calculations!L236</f>
        <v>100</v>
      </c>
      <c r="H263" s="15">
        <f>Calculations!G236</f>
        <v>0</v>
      </c>
      <c r="I263" s="15">
        <f>Calculations!K236</f>
        <v>0</v>
      </c>
      <c r="J263" s="15">
        <f>Calculations!F236</f>
        <v>0</v>
      </c>
      <c r="K263" s="15">
        <f>Calculations!J236</f>
        <v>0</v>
      </c>
      <c r="L263" s="15">
        <f>Calculations!E236</f>
        <v>0</v>
      </c>
      <c r="M263" s="15">
        <f>Calculations!I236</f>
        <v>0</v>
      </c>
      <c r="N263" s="15">
        <f>Calculations!M236</f>
        <v>6.05021771439E-2</v>
      </c>
      <c r="O263" s="15">
        <f>Calculations!P236</f>
        <v>1.2652676901786526</v>
      </c>
      <c r="P263" s="15">
        <f>Calculations!N236</f>
        <v>4.8821983801200002E-2</v>
      </c>
      <c r="Q263" s="15">
        <f>Calculations!Q236</f>
        <v>1.0210025752819052</v>
      </c>
      <c r="R263" s="15">
        <f>Calculations!O236</f>
        <v>0.19919765024899999</v>
      </c>
      <c r="S263" s="15">
        <f>Calculations!R236</f>
        <v>4.1657732451530229</v>
      </c>
      <c r="T263" s="38" t="s">
        <v>659</v>
      </c>
      <c r="U263" s="14" t="s">
        <v>655</v>
      </c>
      <c r="V263" s="14" t="s">
        <v>45</v>
      </c>
    </row>
    <row r="264" spans="2:22" ht="25.5" x14ac:dyDescent="0.2">
      <c r="B264" s="14" t="str">
        <f>Calculations!A237</f>
        <v>SFRA238</v>
      </c>
      <c r="C264" s="34" t="str">
        <f>Calculations!B237</f>
        <v>Land south of Commercial Street, Loveclough</v>
      </c>
      <c r="D264" s="14" t="str">
        <f>Calculations!C237</f>
        <v>Residential</v>
      </c>
      <c r="E264" s="15">
        <f>Calculations!D237</f>
        <v>1.7037693004900001</v>
      </c>
      <c r="F264" s="15">
        <f>Calculations!H237</f>
        <v>1.7037693004900001</v>
      </c>
      <c r="G264" s="15">
        <f>Calculations!L237</f>
        <v>100</v>
      </c>
      <c r="H264" s="15">
        <f>Calculations!G237</f>
        <v>0</v>
      </c>
      <c r="I264" s="15">
        <f>Calculations!K237</f>
        <v>0</v>
      </c>
      <c r="J264" s="15">
        <f>Calculations!F237</f>
        <v>0</v>
      </c>
      <c r="K264" s="15">
        <f>Calculations!J237</f>
        <v>0</v>
      </c>
      <c r="L264" s="15">
        <f>Calculations!E237</f>
        <v>0</v>
      </c>
      <c r="M264" s="15">
        <f>Calculations!I237</f>
        <v>0</v>
      </c>
      <c r="N264" s="15">
        <f>Calculations!M237</f>
        <v>0</v>
      </c>
      <c r="O264" s="15">
        <f>Calculations!P237</f>
        <v>0</v>
      </c>
      <c r="P264" s="15">
        <f>Calculations!N237</f>
        <v>1.6799999999999999E-2</v>
      </c>
      <c r="Q264" s="15">
        <f>Calculations!Q237</f>
        <v>0.9860489912083964</v>
      </c>
      <c r="R264" s="15">
        <f>Calculations!O237</f>
        <v>0.15147490573899999</v>
      </c>
      <c r="S264" s="15">
        <f>Calculations!R237</f>
        <v>8.8905760712695177</v>
      </c>
      <c r="T264" s="38" t="s">
        <v>659</v>
      </c>
      <c r="U264" s="14" t="s">
        <v>655</v>
      </c>
      <c r="V264" s="14" t="s">
        <v>45</v>
      </c>
    </row>
    <row r="265" spans="2:22" ht="25.5" x14ac:dyDescent="0.2">
      <c r="B265" s="14" t="str">
        <f>Calculations!A238</f>
        <v>SFRA239</v>
      </c>
      <c r="C265" s="34" t="str">
        <f>Calculations!B238</f>
        <v>Land north of Commercial Street, Loveclough</v>
      </c>
      <c r="D265" s="14" t="str">
        <f>Calculations!C238</f>
        <v>Residential</v>
      </c>
      <c r="E265" s="15">
        <f>Calculations!D238</f>
        <v>1.4236350549500001</v>
      </c>
      <c r="F265" s="15">
        <f>Calculations!H238</f>
        <v>1.4236350549500001</v>
      </c>
      <c r="G265" s="15">
        <f>Calculations!L238</f>
        <v>100</v>
      </c>
      <c r="H265" s="15">
        <f>Calculations!G238</f>
        <v>0</v>
      </c>
      <c r="I265" s="15">
        <f>Calculations!K238</f>
        <v>0</v>
      </c>
      <c r="J265" s="15">
        <f>Calculations!F238</f>
        <v>0</v>
      </c>
      <c r="K265" s="15">
        <f>Calculations!J238</f>
        <v>0</v>
      </c>
      <c r="L265" s="15">
        <f>Calculations!E238</f>
        <v>0</v>
      </c>
      <c r="M265" s="15">
        <f>Calculations!I238</f>
        <v>0</v>
      </c>
      <c r="N265" s="15">
        <f>Calculations!M238</f>
        <v>0</v>
      </c>
      <c r="O265" s="15">
        <f>Calculations!P238</f>
        <v>0</v>
      </c>
      <c r="P265" s="15">
        <f>Calculations!N238</f>
        <v>0</v>
      </c>
      <c r="Q265" s="15">
        <f>Calculations!Q238</f>
        <v>0</v>
      </c>
      <c r="R265" s="15">
        <f>Calculations!O238</f>
        <v>7.7221515847199995E-2</v>
      </c>
      <c r="S265" s="15">
        <f>Calculations!R238</f>
        <v>5.4242493944427439</v>
      </c>
      <c r="T265" s="38" t="s">
        <v>659</v>
      </c>
      <c r="U265" s="14" t="s">
        <v>655</v>
      </c>
      <c r="V265" s="14" t="s">
        <v>45</v>
      </c>
    </row>
    <row r="266" spans="2:22" ht="25.5" x14ac:dyDescent="0.2">
      <c r="B266" s="14" t="str">
        <f>Calculations!A239</f>
        <v>SFRA240</v>
      </c>
      <c r="C266" s="34" t="str">
        <f>Calculations!B239</f>
        <v>Land south of 1293 Burnley Road, Loveclough</v>
      </c>
      <c r="D266" s="14" t="str">
        <f>Calculations!C239</f>
        <v>Residential</v>
      </c>
      <c r="E266" s="15">
        <f>Calculations!D239</f>
        <v>0.19668224032699999</v>
      </c>
      <c r="F266" s="15">
        <f>Calculations!H239</f>
        <v>0.19668224032699999</v>
      </c>
      <c r="G266" s="15">
        <f>Calculations!L239</f>
        <v>100</v>
      </c>
      <c r="H266" s="15">
        <f>Calculations!G239</f>
        <v>0</v>
      </c>
      <c r="I266" s="15">
        <f>Calculations!K239</f>
        <v>0</v>
      </c>
      <c r="J266" s="15">
        <f>Calculations!F239</f>
        <v>0</v>
      </c>
      <c r="K266" s="15">
        <f>Calculations!J239</f>
        <v>0</v>
      </c>
      <c r="L266" s="15">
        <f>Calculations!E239</f>
        <v>0</v>
      </c>
      <c r="M266" s="15">
        <f>Calculations!I239</f>
        <v>0</v>
      </c>
      <c r="N266" s="15">
        <f>Calculations!M239</f>
        <v>0</v>
      </c>
      <c r="O266" s="15">
        <f>Calculations!P239</f>
        <v>0</v>
      </c>
      <c r="P266" s="15">
        <f>Calculations!N239</f>
        <v>2.0600015053299998E-6</v>
      </c>
      <c r="Q266" s="15">
        <f>Calculations!Q239</f>
        <v>1.0473754528650284E-3</v>
      </c>
      <c r="R266" s="15">
        <f>Calculations!O239</f>
        <v>1.21678020746E-2</v>
      </c>
      <c r="S266" s="15">
        <f>Calculations!R239</f>
        <v>6.1865281046067269</v>
      </c>
      <c r="T266" s="38" t="s">
        <v>659</v>
      </c>
      <c r="U266" s="14" t="s">
        <v>655</v>
      </c>
      <c r="V266" s="14" t="s">
        <v>45</v>
      </c>
    </row>
    <row r="267" spans="2:22" ht="25.5" x14ac:dyDescent="0.2">
      <c r="B267" s="14" t="str">
        <f>Calculations!A240</f>
        <v>SFRA241</v>
      </c>
      <c r="C267" s="34" t="str">
        <f>Calculations!B240</f>
        <v>Northern corner of Goodshaw Lane, Loveclough</v>
      </c>
      <c r="D267" s="14" t="str">
        <f>Calculations!C240</f>
        <v>Residential</v>
      </c>
      <c r="E267" s="15">
        <f>Calculations!D240</f>
        <v>0.319537739371</v>
      </c>
      <c r="F267" s="15">
        <f>Calculations!H240</f>
        <v>0.319537739371</v>
      </c>
      <c r="G267" s="15">
        <f>Calculations!L240</f>
        <v>100</v>
      </c>
      <c r="H267" s="15">
        <f>Calculations!G240</f>
        <v>0</v>
      </c>
      <c r="I267" s="15">
        <f>Calculations!K240</f>
        <v>0</v>
      </c>
      <c r="J267" s="15">
        <f>Calculations!F240</f>
        <v>0</v>
      </c>
      <c r="K267" s="15">
        <f>Calculations!J240</f>
        <v>0</v>
      </c>
      <c r="L267" s="15">
        <f>Calculations!E240</f>
        <v>0</v>
      </c>
      <c r="M267" s="15">
        <f>Calculations!I240</f>
        <v>0</v>
      </c>
      <c r="N267" s="15">
        <f>Calculations!M240</f>
        <v>0</v>
      </c>
      <c r="O267" s="15">
        <f>Calculations!P240</f>
        <v>0</v>
      </c>
      <c r="P267" s="15">
        <f>Calculations!N240</f>
        <v>0</v>
      </c>
      <c r="Q267" s="15">
        <f>Calculations!Q240</f>
        <v>0</v>
      </c>
      <c r="R267" s="15">
        <f>Calculations!O240</f>
        <v>1.01965690702E-3</v>
      </c>
      <c r="S267" s="15">
        <f>Calculations!R240</f>
        <v>0.31910374938095343</v>
      </c>
      <c r="T267" s="38" t="s">
        <v>659</v>
      </c>
      <c r="U267" s="14" t="s">
        <v>655</v>
      </c>
      <c r="V267" s="14" t="s">
        <v>45</v>
      </c>
    </row>
    <row r="268" spans="2:22" x14ac:dyDescent="0.2">
      <c r="B268" s="14" t="str">
        <f>Calculations!A241</f>
        <v>SFRA242</v>
      </c>
      <c r="C268" s="34" t="str">
        <f>Calculations!B241</f>
        <v>Land south of Goodshawfold Road</v>
      </c>
      <c r="D268" s="14" t="str">
        <f>Calculations!C241</f>
        <v>Residential</v>
      </c>
      <c r="E268" s="15">
        <f>Calculations!D241</f>
        <v>0.233375886595</v>
      </c>
      <c r="F268" s="15">
        <f>Calculations!H241</f>
        <v>0.233375886595</v>
      </c>
      <c r="G268" s="15">
        <f>Calculations!L241</f>
        <v>100</v>
      </c>
      <c r="H268" s="15">
        <f>Calculations!G241</f>
        <v>0</v>
      </c>
      <c r="I268" s="15">
        <f>Calculations!K241</f>
        <v>0</v>
      </c>
      <c r="J268" s="15">
        <f>Calculations!F241</f>
        <v>0</v>
      </c>
      <c r="K268" s="15">
        <f>Calculations!J241</f>
        <v>0</v>
      </c>
      <c r="L268" s="15">
        <f>Calculations!E241</f>
        <v>0</v>
      </c>
      <c r="M268" s="15">
        <f>Calculations!I241</f>
        <v>0</v>
      </c>
      <c r="N268" s="15">
        <f>Calculations!M241</f>
        <v>0</v>
      </c>
      <c r="O268" s="15">
        <f>Calculations!P241</f>
        <v>0</v>
      </c>
      <c r="P268" s="15">
        <f>Calculations!N241</f>
        <v>0</v>
      </c>
      <c r="Q268" s="15">
        <f>Calculations!Q241</f>
        <v>0</v>
      </c>
      <c r="R268" s="15">
        <f>Calculations!O241</f>
        <v>3.9516000002600001E-4</v>
      </c>
      <c r="S268" s="15">
        <f>Calculations!R241</f>
        <v>0.1693234060259875</v>
      </c>
      <c r="T268" s="38" t="s">
        <v>659</v>
      </c>
      <c r="U268" s="14" t="s">
        <v>655</v>
      </c>
      <c r="V268" s="14" t="s">
        <v>45</v>
      </c>
    </row>
    <row r="269" spans="2:22" x14ac:dyDescent="0.2">
      <c r="B269" s="14" t="str">
        <f>Calculations!A242</f>
        <v>SFRA243</v>
      </c>
      <c r="C269" s="34" t="str">
        <f>Calculations!B242</f>
        <v>Winfields, Acre</v>
      </c>
      <c r="D269" s="14" t="str">
        <f>Calculations!C242</f>
        <v>Residential</v>
      </c>
      <c r="E269" s="15">
        <f>Calculations!D242</f>
        <v>2.8571885736799998</v>
      </c>
      <c r="F269" s="15">
        <f>Calculations!H242</f>
        <v>2.8571885736799998</v>
      </c>
      <c r="G269" s="15">
        <f>Calculations!L242</f>
        <v>100</v>
      </c>
      <c r="H269" s="15">
        <f>Calculations!G242</f>
        <v>0</v>
      </c>
      <c r="I269" s="15">
        <f>Calculations!K242</f>
        <v>0</v>
      </c>
      <c r="J269" s="15">
        <f>Calculations!F242</f>
        <v>0</v>
      </c>
      <c r="K269" s="15">
        <f>Calculations!J242</f>
        <v>0</v>
      </c>
      <c r="L269" s="15">
        <f>Calculations!E242</f>
        <v>0</v>
      </c>
      <c r="M269" s="15">
        <f>Calculations!I242</f>
        <v>0</v>
      </c>
      <c r="N269" s="15">
        <f>Calculations!M242</f>
        <v>0.647450217459</v>
      </c>
      <c r="O269" s="15">
        <f>Calculations!P242</f>
        <v>22.660395026888182</v>
      </c>
      <c r="P269" s="15">
        <f>Calculations!N242</f>
        <v>0.20514088279699999</v>
      </c>
      <c r="Q269" s="15">
        <f>Calculations!Q242</f>
        <v>7.1798160151810624</v>
      </c>
      <c r="R269" s="15">
        <f>Calculations!O242</f>
        <v>0.614973127836</v>
      </c>
      <c r="S269" s="15">
        <f>Calculations!R242</f>
        <v>21.523715077858068</v>
      </c>
      <c r="T269" s="38" t="s">
        <v>658</v>
      </c>
      <c r="U269" s="14" t="s">
        <v>661</v>
      </c>
      <c r="V269" s="14" t="s">
        <v>660</v>
      </c>
    </row>
    <row r="270" spans="2:22" ht="25.5" x14ac:dyDescent="0.2">
      <c r="B270" s="14" t="str">
        <f>Calculations!A243</f>
        <v>SFRA244</v>
      </c>
      <c r="C270" s="34" t="str">
        <f>Calculations!B243</f>
        <v>Baxenden Chemicals Ltd, Roundhill Lane, Rising Bridge</v>
      </c>
      <c r="D270" s="14" t="str">
        <f>Calculations!C243</f>
        <v>Residential</v>
      </c>
      <c r="E270" s="15">
        <f>Calculations!D243</f>
        <v>0.57380341893999998</v>
      </c>
      <c r="F270" s="15">
        <f>Calculations!H243</f>
        <v>0.57380341893999998</v>
      </c>
      <c r="G270" s="15">
        <f>Calculations!L243</f>
        <v>100</v>
      </c>
      <c r="H270" s="15">
        <f>Calculations!G243</f>
        <v>0</v>
      </c>
      <c r="I270" s="15">
        <f>Calculations!K243</f>
        <v>0</v>
      </c>
      <c r="J270" s="15">
        <f>Calculations!F243</f>
        <v>0</v>
      </c>
      <c r="K270" s="15">
        <f>Calculations!J243</f>
        <v>0</v>
      </c>
      <c r="L270" s="15">
        <f>Calculations!E243</f>
        <v>0</v>
      </c>
      <c r="M270" s="15">
        <f>Calculations!I243</f>
        <v>0</v>
      </c>
      <c r="N270" s="15">
        <f>Calculations!M243</f>
        <v>0</v>
      </c>
      <c r="O270" s="15">
        <f>Calculations!P243</f>
        <v>0</v>
      </c>
      <c r="P270" s="15">
        <f>Calculations!N243</f>
        <v>0</v>
      </c>
      <c r="Q270" s="15">
        <f>Calculations!Q243</f>
        <v>0</v>
      </c>
      <c r="R270" s="15">
        <f>Calculations!O243</f>
        <v>0</v>
      </c>
      <c r="S270" s="15">
        <f>Calculations!R243</f>
        <v>0</v>
      </c>
      <c r="T270" s="38" t="s">
        <v>659</v>
      </c>
      <c r="U270" s="14" t="s">
        <v>656</v>
      </c>
      <c r="V270" s="14" t="s">
        <v>46</v>
      </c>
    </row>
    <row r="271" spans="2:22" x14ac:dyDescent="0.2">
      <c r="B271" s="14" t="str">
        <f>Calculations!A244</f>
        <v>SFRA245</v>
      </c>
      <c r="C271" s="34" t="str">
        <f>Calculations!B244</f>
        <v>Hollin Gate Farm, Rising Bridge</v>
      </c>
      <c r="D271" s="14" t="str">
        <f>Calculations!C244</f>
        <v>Residential</v>
      </c>
      <c r="E271" s="15">
        <f>Calculations!D244</f>
        <v>2.9994983420599999</v>
      </c>
      <c r="F271" s="15">
        <f>Calculations!H244</f>
        <v>2.9994983420599999</v>
      </c>
      <c r="G271" s="15">
        <f>Calculations!L244</f>
        <v>100</v>
      </c>
      <c r="H271" s="15">
        <f>Calculations!G244</f>
        <v>0</v>
      </c>
      <c r="I271" s="15">
        <f>Calculations!K244</f>
        <v>0</v>
      </c>
      <c r="J271" s="15">
        <f>Calculations!F244</f>
        <v>0</v>
      </c>
      <c r="K271" s="15">
        <f>Calculations!J244</f>
        <v>0</v>
      </c>
      <c r="L271" s="15">
        <f>Calculations!E244</f>
        <v>0</v>
      </c>
      <c r="M271" s="15">
        <f>Calculations!I244</f>
        <v>0</v>
      </c>
      <c r="N271" s="15">
        <f>Calculations!M244</f>
        <v>1.7999999999999999E-2</v>
      </c>
      <c r="O271" s="15">
        <f>Calculations!P244</f>
        <v>0.60010034836818515</v>
      </c>
      <c r="P271" s="15">
        <f>Calculations!N244</f>
        <v>3.8399999999999997E-2</v>
      </c>
      <c r="Q271" s="15">
        <f>Calculations!Q244</f>
        <v>1.280214076518795</v>
      </c>
      <c r="R271" s="15">
        <f>Calculations!O244</f>
        <v>0.103052700436</v>
      </c>
      <c r="S271" s="15">
        <f>Calculations!R244</f>
        <v>3.4356645239958796</v>
      </c>
      <c r="T271" s="38" t="s">
        <v>659</v>
      </c>
      <c r="U271" s="14" t="s">
        <v>655</v>
      </c>
      <c r="V271" s="14" t="s">
        <v>45</v>
      </c>
    </row>
    <row r="272" spans="2:22" ht="25.5" x14ac:dyDescent="0.2">
      <c r="B272" s="14" t="str">
        <f>Calculations!A245</f>
        <v>SFRA246</v>
      </c>
      <c r="C272" s="34" t="str">
        <f>Calculations!B245</f>
        <v>Baxenden Chemicals Ltd, Rising Bridge</v>
      </c>
      <c r="D272" s="14" t="str">
        <f>Calculations!C245</f>
        <v>Employment</v>
      </c>
      <c r="E272" s="15">
        <f>Calculations!D245</f>
        <v>3.5762819263600001</v>
      </c>
      <c r="F272" s="15">
        <f>Calculations!H245</f>
        <v>3.5762819263600001</v>
      </c>
      <c r="G272" s="15">
        <f>Calculations!L245</f>
        <v>100</v>
      </c>
      <c r="H272" s="15">
        <f>Calculations!G245</f>
        <v>0</v>
      </c>
      <c r="I272" s="15">
        <f>Calculations!K245</f>
        <v>0</v>
      </c>
      <c r="J272" s="15">
        <f>Calculations!F245</f>
        <v>0</v>
      </c>
      <c r="K272" s="15">
        <f>Calculations!J245</f>
        <v>0</v>
      </c>
      <c r="L272" s="15">
        <f>Calculations!E245</f>
        <v>0</v>
      </c>
      <c r="M272" s="15">
        <f>Calculations!I245</f>
        <v>0</v>
      </c>
      <c r="N272" s="15">
        <f>Calculations!M245</f>
        <v>1.1971258150299999</v>
      </c>
      <c r="O272" s="15">
        <f>Calculations!P245</f>
        <v>33.474033638294692</v>
      </c>
      <c r="P272" s="15">
        <f>Calculations!N245</f>
        <v>4.6974940000100003E-2</v>
      </c>
      <c r="Q272" s="15">
        <f>Calculations!Q245</f>
        <v>1.3135133350046564</v>
      </c>
      <c r="R272" s="15">
        <f>Calculations!O245</f>
        <v>0.243133237838</v>
      </c>
      <c r="S272" s="15">
        <f>Calculations!R245</f>
        <v>6.7984919210624177</v>
      </c>
      <c r="T272" s="38" t="s">
        <v>658</v>
      </c>
      <c r="U272" s="14" t="s">
        <v>47</v>
      </c>
      <c r="V272" s="14" t="s">
        <v>44</v>
      </c>
    </row>
    <row r="273" spans="2:22" x14ac:dyDescent="0.2">
      <c r="B273" s="14" t="str">
        <f>Calculations!A246</f>
        <v>SFRA247</v>
      </c>
      <c r="C273" s="34" t="str">
        <f>Calculations!B246</f>
        <v>Land south of 51 Rising Bridge Road</v>
      </c>
      <c r="D273" s="14" t="str">
        <f>Calculations!C246</f>
        <v>Residential</v>
      </c>
      <c r="E273" s="15">
        <f>Calculations!D246</f>
        <v>0.56763593661900003</v>
      </c>
      <c r="F273" s="15">
        <f>Calculations!H246</f>
        <v>0.56763593661900003</v>
      </c>
      <c r="G273" s="15">
        <f>Calculations!L246</f>
        <v>100</v>
      </c>
      <c r="H273" s="15">
        <f>Calculations!G246</f>
        <v>0</v>
      </c>
      <c r="I273" s="15">
        <f>Calculations!K246</f>
        <v>0</v>
      </c>
      <c r="J273" s="15">
        <f>Calculations!F246</f>
        <v>0</v>
      </c>
      <c r="K273" s="15">
        <f>Calculations!J246</f>
        <v>0</v>
      </c>
      <c r="L273" s="15">
        <f>Calculations!E246</f>
        <v>0</v>
      </c>
      <c r="M273" s="15">
        <f>Calculations!I246</f>
        <v>0</v>
      </c>
      <c r="N273" s="15">
        <f>Calculations!M246</f>
        <v>0</v>
      </c>
      <c r="O273" s="15">
        <f>Calculations!P246</f>
        <v>0</v>
      </c>
      <c r="P273" s="15">
        <f>Calculations!N246</f>
        <v>0</v>
      </c>
      <c r="Q273" s="15">
        <f>Calculations!Q246</f>
        <v>0</v>
      </c>
      <c r="R273" s="15">
        <f>Calculations!O246</f>
        <v>4.75288294375E-4</v>
      </c>
      <c r="S273" s="15">
        <f>Calculations!R246</f>
        <v>8.373118467550722E-2</v>
      </c>
      <c r="T273" s="38" t="s">
        <v>659</v>
      </c>
      <c r="U273" s="14" t="s">
        <v>655</v>
      </c>
      <c r="V273" s="14" t="s">
        <v>45</v>
      </c>
    </row>
    <row r="274" spans="2:22" x14ac:dyDescent="0.2">
      <c r="B274" s="14" t="str">
        <f>Calculations!A247</f>
        <v>SFRA248</v>
      </c>
      <c r="C274" s="34" t="str">
        <f>Calculations!B247</f>
        <v>Land North of Hud Hey</v>
      </c>
      <c r="D274" s="14" t="str">
        <f>Calculations!C247</f>
        <v>Employment</v>
      </c>
      <c r="E274" s="15">
        <f>Calculations!D247</f>
        <v>3.0219369792999999</v>
      </c>
      <c r="F274" s="15">
        <f>Calculations!H247</f>
        <v>3.0219369792999999</v>
      </c>
      <c r="G274" s="15">
        <f>Calculations!L247</f>
        <v>100</v>
      </c>
      <c r="H274" s="15">
        <f>Calculations!G247</f>
        <v>0</v>
      </c>
      <c r="I274" s="15">
        <f>Calculations!K247</f>
        <v>0</v>
      </c>
      <c r="J274" s="15">
        <f>Calculations!F247</f>
        <v>0</v>
      </c>
      <c r="K274" s="15">
        <f>Calculations!J247</f>
        <v>0</v>
      </c>
      <c r="L274" s="15">
        <f>Calculations!E247</f>
        <v>0</v>
      </c>
      <c r="M274" s="15">
        <f>Calculations!I247</f>
        <v>0</v>
      </c>
      <c r="N274" s="15">
        <f>Calculations!M247</f>
        <v>0</v>
      </c>
      <c r="O274" s="15">
        <f>Calculations!P247</f>
        <v>0</v>
      </c>
      <c r="P274" s="15">
        <f>Calculations!N247</f>
        <v>0</v>
      </c>
      <c r="Q274" s="15">
        <f>Calculations!Q247</f>
        <v>0</v>
      </c>
      <c r="R274" s="15">
        <f>Calculations!O247</f>
        <v>0</v>
      </c>
      <c r="S274" s="15">
        <f>Calculations!R247</f>
        <v>0</v>
      </c>
      <c r="T274" s="38" t="s">
        <v>659</v>
      </c>
      <c r="U274" s="14" t="s">
        <v>655</v>
      </c>
      <c r="V274" s="14" t="s">
        <v>45</v>
      </c>
    </row>
    <row r="275" spans="2:22" ht="25.5" x14ac:dyDescent="0.2">
      <c r="B275" s="14" t="str">
        <f>Calculations!A248</f>
        <v>SFRA249</v>
      </c>
      <c r="C275" s="34" t="str">
        <f>Calculations!B248</f>
        <v>Land to the north of Haslingden Tip and Under Brow farm</v>
      </c>
      <c r="D275" s="14" t="str">
        <f>Calculations!C248</f>
        <v>Gypsy &amp; Traveller</v>
      </c>
      <c r="E275" s="15">
        <f>Calculations!D248</f>
        <v>1.8908518157300001</v>
      </c>
      <c r="F275" s="15">
        <f>Calculations!H248</f>
        <v>1.8908518157300001</v>
      </c>
      <c r="G275" s="15">
        <f>Calculations!L248</f>
        <v>100</v>
      </c>
      <c r="H275" s="15">
        <f>Calculations!G248</f>
        <v>0</v>
      </c>
      <c r="I275" s="15">
        <f>Calculations!K248</f>
        <v>0</v>
      </c>
      <c r="J275" s="15">
        <f>Calculations!F248</f>
        <v>0</v>
      </c>
      <c r="K275" s="15">
        <f>Calculations!J248</f>
        <v>0</v>
      </c>
      <c r="L275" s="15">
        <f>Calculations!E248</f>
        <v>0</v>
      </c>
      <c r="M275" s="15">
        <f>Calculations!I248</f>
        <v>0</v>
      </c>
      <c r="N275" s="15">
        <f>Calculations!M248</f>
        <v>0</v>
      </c>
      <c r="O275" s="15">
        <f>Calculations!P248</f>
        <v>0</v>
      </c>
      <c r="P275" s="15">
        <f>Calculations!N248</f>
        <v>3.02798524328E-2</v>
      </c>
      <c r="Q275" s="15">
        <f>Calculations!Q248</f>
        <v>1.6013868554321311</v>
      </c>
      <c r="R275" s="15">
        <f>Calculations!O248</f>
        <v>6.3783049777299997E-2</v>
      </c>
      <c r="S275" s="15">
        <f>Calculations!R248</f>
        <v>3.3732442302822823</v>
      </c>
      <c r="T275" s="38" t="s">
        <v>659</v>
      </c>
      <c r="U275" s="14" t="s">
        <v>655</v>
      </c>
      <c r="V275" s="14" t="s">
        <v>45</v>
      </c>
    </row>
    <row r="276" spans="2:22" x14ac:dyDescent="0.2">
      <c r="B276" s="14" t="str">
        <f>Calculations!A249</f>
        <v>SFRA250</v>
      </c>
      <c r="C276" s="34" t="str">
        <f>Calculations!B249</f>
        <v>West View</v>
      </c>
      <c r="D276" s="14" t="str">
        <f>Calculations!C249</f>
        <v>Residential</v>
      </c>
      <c r="E276" s="15">
        <f>Calculations!D249</f>
        <v>0.44519328286999998</v>
      </c>
      <c r="F276" s="15">
        <f>Calculations!H249</f>
        <v>0.44519328286999998</v>
      </c>
      <c r="G276" s="15">
        <f>Calculations!L249</f>
        <v>100</v>
      </c>
      <c r="H276" s="15">
        <f>Calculations!G249</f>
        <v>0</v>
      </c>
      <c r="I276" s="15">
        <f>Calculations!K249</f>
        <v>0</v>
      </c>
      <c r="J276" s="15">
        <f>Calculations!F249</f>
        <v>0</v>
      </c>
      <c r="K276" s="15">
        <f>Calculations!J249</f>
        <v>0</v>
      </c>
      <c r="L276" s="15">
        <f>Calculations!E249</f>
        <v>0</v>
      </c>
      <c r="M276" s="15">
        <f>Calculations!I249</f>
        <v>0</v>
      </c>
      <c r="N276" s="15">
        <f>Calculations!M249</f>
        <v>0</v>
      </c>
      <c r="O276" s="15">
        <f>Calculations!P249</f>
        <v>0</v>
      </c>
      <c r="P276" s="15">
        <f>Calculations!N249</f>
        <v>0</v>
      </c>
      <c r="Q276" s="15">
        <f>Calculations!Q249</f>
        <v>0</v>
      </c>
      <c r="R276" s="15">
        <f>Calculations!O249</f>
        <v>9.7779303319499994E-3</v>
      </c>
      <c r="S276" s="15">
        <f>Calculations!R249</f>
        <v>2.19633375169437</v>
      </c>
      <c r="T276" s="38" t="s">
        <v>659</v>
      </c>
      <c r="U276" s="14" t="s">
        <v>655</v>
      </c>
      <c r="V276" s="14" t="s">
        <v>45</v>
      </c>
    </row>
    <row r="277" spans="2:22" x14ac:dyDescent="0.2">
      <c r="B277" s="14" t="str">
        <f>Calculations!A250</f>
        <v>SFRA251</v>
      </c>
      <c r="C277" s="34" t="str">
        <f>Calculations!B250</f>
        <v>Prinny Hill Allotments</v>
      </c>
      <c r="D277" s="14" t="str">
        <f>Calculations!C250</f>
        <v>Residential</v>
      </c>
      <c r="E277" s="15">
        <f>Calculations!D250</f>
        <v>6.5852659886999998</v>
      </c>
      <c r="F277" s="15">
        <f>Calculations!H250</f>
        <v>6.3966290957740002</v>
      </c>
      <c r="G277" s="15">
        <f>Calculations!L250</f>
        <v>97.135470408489326</v>
      </c>
      <c r="H277" s="15">
        <f>Calculations!G250</f>
        <v>0.188636892926</v>
      </c>
      <c r="I277" s="15">
        <f>Calculations!K250</f>
        <v>2.8645295915106823</v>
      </c>
      <c r="J277" s="15">
        <f>Calculations!F250</f>
        <v>0</v>
      </c>
      <c r="K277" s="15">
        <f>Calculations!J250</f>
        <v>0</v>
      </c>
      <c r="L277" s="15">
        <f>Calculations!E250</f>
        <v>0</v>
      </c>
      <c r="M277" s="15">
        <f>Calculations!I250</f>
        <v>0</v>
      </c>
      <c r="N277" s="15">
        <f>Calculations!M250</f>
        <v>5.8111372304500003E-2</v>
      </c>
      <c r="O277" s="15">
        <f>Calculations!P250</f>
        <v>0.88244533180916807</v>
      </c>
      <c r="P277" s="15">
        <f>Calculations!N250</f>
        <v>4.1628869974599997E-2</v>
      </c>
      <c r="Q277" s="15">
        <f>Calculations!Q250</f>
        <v>0.63215168599162341</v>
      </c>
      <c r="R277" s="15">
        <f>Calculations!O250</f>
        <v>0.35193145041000001</v>
      </c>
      <c r="S277" s="15">
        <f>Calculations!R250</f>
        <v>5.3442252904271061</v>
      </c>
      <c r="T277" s="38" t="s">
        <v>659</v>
      </c>
      <c r="U277" s="14" t="s">
        <v>655</v>
      </c>
      <c r="V277" s="14" t="s">
        <v>45</v>
      </c>
    </row>
    <row r="278" spans="2:22" x14ac:dyDescent="0.2">
      <c r="B278" s="14" t="str">
        <f>Calculations!A251</f>
        <v>SFRA252</v>
      </c>
      <c r="C278" s="34" t="str">
        <f>Calculations!B251</f>
        <v>Hutch Bank Quarry</v>
      </c>
      <c r="D278" s="14" t="str">
        <f>Calculations!C251</f>
        <v>Residential</v>
      </c>
      <c r="E278" s="15">
        <f>Calculations!D251</f>
        <v>22.3403710531</v>
      </c>
      <c r="F278" s="15">
        <f>Calculations!H251</f>
        <v>22.3403710531</v>
      </c>
      <c r="G278" s="15">
        <f>Calculations!L251</f>
        <v>100</v>
      </c>
      <c r="H278" s="15">
        <f>Calculations!G251</f>
        <v>0</v>
      </c>
      <c r="I278" s="15">
        <f>Calculations!K251</f>
        <v>0</v>
      </c>
      <c r="J278" s="15">
        <f>Calculations!F251</f>
        <v>0</v>
      </c>
      <c r="K278" s="15">
        <f>Calculations!J251</f>
        <v>0</v>
      </c>
      <c r="L278" s="15">
        <f>Calculations!E251</f>
        <v>0</v>
      </c>
      <c r="M278" s="15">
        <f>Calculations!I251</f>
        <v>0</v>
      </c>
      <c r="N278" s="15">
        <f>Calculations!M251</f>
        <v>0.1444</v>
      </c>
      <c r="O278" s="15">
        <f>Calculations!P251</f>
        <v>0.64636348096806895</v>
      </c>
      <c r="P278" s="15">
        <f>Calculations!N251</f>
        <v>0.214</v>
      </c>
      <c r="Q278" s="15">
        <f>Calculations!Q251</f>
        <v>0.95790709783356476</v>
      </c>
      <c r="R278" s="15">
        <f>Calculations!O251</f>
        <v>0.68279999999999996</v>
      </c>
      <c r="S278" s="15">
        <f>Calculations!R251</f>
        <v>3.056350310283916</v>
      </c>
      <c r="T278" s="38" t="s">
        <v>659</v>
      </c>
      <c r="U278" s="14" t="s">
        <v>655</v>
      </c>
      <c r="V278" s="14" t="s">
        <v>45</v>
      </c>
    </row>
    <row r="279" spans="2:22" x14ac:dyDescent="0.2">
      <c r="B279" s="14" t="str">
        <f>Calculations!A252</f>
        <v>SFRA253</v>
      </c>
      <c r="C279" s="34" t="str">
        <f>Calculations!B252</f>
        <v>Land east of holcombe Road</v>
      </c>
      <c r="D279" s="14" t="str">
        <f>Calculations!C252</f>
        <v>Residential</v>
      </c>
      <c r="E279" s="15">
        <f>Calculations!D252</f>
        <v>5.5165965138699997</v>
      </c>
      <c r="F279" s="15">
        <f>Calculations!H252</f>
        <v>4.6877736321489998</v>
      </c>
      <c r="G279" s="15">
        <f>Calculations!L252</f>
        <v>84.975829215764691</v>
      </c>
      <c r="H279" s="15">
        <f>Calculations!G252</f>
        <v>0.42149740674500003</v>
      </c>
      <c r="I279" s="15">
        <f>Calculations!K252</f>
        <v>7.6405335370324439</v>
      </c>
      <c r="J279" s="15">
        <f>Calculations!F252</f>
        <v>0.25461293874599999</v>
      </c>
      <c r="K279" s="15">
        <f>Calculations!J252</f>
        <v>4.6153989711925494</v>
      </c>
      <c r="L279" s="15">
        <f>Calculations!E252</f>
        <v>0.15271253623</v>
      </c>
      <c r="M279" s="15">
        <f>Calculations!I252</f>
        <v>2.7682382760103144</v>
      </c>
      <c r="N279" s="15">
        <f>Calculations!M252</f>
        <v>0.28583201302</v>
      </c>
      <c r="O279" s="15">
        <f>Calculations!P252</f>
        <v>5.1813108372409005</v>
      </c>
      <c r="P279" s="15">
        <f>Calculations!N252</f>
        <v>0.16154370017799999</v>
      </c>
      <c r="Q279" s="15">
        <f>Calculations!Q252</f>
        <v>2.9283218334319314</v>
      </c>
      <c r="R279" s="15">
        <f>Calculations!O252</f>
        <v>0.61651691378600004</v>
      </c>
      <c r="S279" s="15">
        <f>Calculations!R252</f>
        <v>11.17567529609849</v>
      </c>
      <c r="T279" s="38" t="s">
        <v>659</v>
      </c>
      <c r="U279" s="14" t="s">
        <v>43</v>
      </c>
      <c r="V279" s="14" t="s">
        <v>44</v>
      </c>
    </row>
    <row r="280" spans="2:22" x14ac:dyDescent="0.2">
      <c r="B280" s="14" t="str">
        <f>Calculations!A253</f>
        <v>SFRA254</v>
      </c>
      <c r="C280" s="34" t="str">
        <f>Calculations!B253</f>
        <v>Solomon's Site</v>
      </c>
      <c r="D280" s="14" t="str">
        <f>Calculations!C253</f>
        <v>Employment</v>
      </c>
      <c r="E280" s="15">
        <f>Calculations!D253</f>
        <v>4.1313173251400004</v>
      </c>
      <c r="F280" s="15">
        <f>Calculations!H253</f>
        <v>4.1313173251400004</v>
      </c>
      <c r="G280" s="15">
        <f>Calculations!L253</f>
        <v>100</v>
      </c>
      <c r="H280" s="15">
        <f>Calculations!G253</f>
        <v>0</v>
      </c>
      <c r="I280" s="15">
        <f>Calculations!K253</f>
        <v>0</v>
      </c>
      <c r="J280" s="15">
        <f>Calculations!F253</f>
        <v>0</v>
      </c>
      <c r="K280" s="15">
        <f>Calculations!J253</f>
        <v>0</v>
      </c>
      <c r="L280" s="15">
        <f>Calculations!E253</f>
        <v>0</v>
      </c>
      <c r="M280" s="15">
        <f>Calculations!I253</f>
        <v>0</v>
      </c>
      <c r="N280" s="15">
        <f>Calculations!M253</f>
        <v>8.6230329670500001E-3</v>
      </c>
      <c r="O280" s="15">
        <f>Calculations!P253</f>
        <v>0.20872356898311573</v>
      </c>
      <c r="P280" s="15">
        <f>Calculations!N253</f>
        <v>4.6283584818899999E-2</v>
      </c>
      <c r="Q280" s="15">
        <f>Calculations!Q253</f>
        <v>1.1203105735125676</v>
      </c>
      <c r="R280" s="15">
        <f>Calculations!O253</f>
        <v>0.70191311612899998</v>
      </c>
      <c r="S280" s="15">
        <f>Calculations!R253</f>
        <v>16.990055734951657</v>
      </c>
      <c r="T280" s="38" t="s">
        <v>659</v>
      </c>
      <c r="U280" s="14" t="s">
        <v>655</v>
      </c>
      <c r="V280" s="14" t="s">
        <v>45</v>
      </c>
    </row>
    <row r="281" spans="2:22" x14ac:dyDescent="0.2">
      <c r="B281" s="14" t="str">
        <f>Calculations!A254</f>
        <v>SFRA255</v>
      </c>
      <c r="C281" s="34" t="str">
        <f>Calculations!B254</f>
        <v>Land east of Thor View School</v>
      </c>
      <c r="D281" s="14" t="str">
        <f>Calculations!C254</f>
        <v>Residential</v>
      </c>
      <c r="E281" s="15">
        <f>Calculations!D254</f>
        <v>2.7928919687899998</v>
      </c>
      <c r="F281" s="15">
        <f>Calculations!H254</f>
        <v>2.7928919687899998</v>
      </c>
      <c r="G281" s="15">
        <f>Calculations!L254</f>
        <v>100</v>
      </c>
      <c r="H281" s="15">
        <f>Calculations!G254</f>
        <v>0</v>
      </c>
      <c r="I281" s="15">
        <f>Calculations!K254</f>
        <v>0</v>
      </c>
      <c r="J281" s="15">
        <f>Calculations!F254</f>
        <v>0</v>
      </c>
      <c r="K281" s="15">
        <f>Calculations!J254</f>
        <v>0</v>
      </c>
      <c r="L281" s="15">
        <f>Calculations!E254</f>
        <v>0</v>
      </c>
      <c r="M281" s="15">
        <f>Calculations!I254</f>
        <v>0</v>
      </c>
      <c r="N281" s="15">
        <f>Calculations!M254</f>
        <v>3.35448177135E-2</v>
      </c>
      <c r="O281" s="15">
        <f>Calculations!P254</f>
        <v>1.2010782403457247</v>
      </c>
      <c r="P281" s="15">
        <f>Calculations!N254</f>
        <v>2.3999999999999998E-3</v>
      </c>
      <c r="Q281" s="15">
        <f>Calculations!Q254</f>
        <v>8.593243228952327E-2</v>
      </c>
      <c r="R281" s="15">
        <f>Calculations!O254</f>
        <v>1.14650780853E-2</v>
      </c>
      <c r="S281" s="15">
        <f>Calculations!R254</f>
        <v>0.41050918594130803</v>
      </c>
      <c r="T281" s="38" t="s">
        <v>659</v>
      </c>
      <c r="U281" s="14" t="s">
        <v>655</v>
      </c>
      <c r="V281" s="14" t="s">
        <v>45</v>
      </c>
    </row>
    <row r="282" spans="2:22" x14ac:dyDescent="0.2">
      <c r="B282" s="14" t="str">
        <f>Calculations!A255</f>
        <v>SFRA256</v>
      </c>
      <c r="C282" s="34" t="str">
        <f>Calculations!B255</f>
        <v>Land at Holme Lane, Haslingden</v>
      </c>
      <c r="D282" s="14" t="str">
        <f>Calculations!C255</f>
        <v>Residential</v>
      </c>
      <c r="E282" s="15">
        <f>Calculations!D255</f>
        <v>0.18192599099199999</v>
      </c>
      <c r="F282" s="15">
        <f>Calculations!H255</f>
        <v>0.18192599099199999</v>
      </c>
      <c r="G282" s="15">
        <f>Calculations!L255</f>
        <v>100</v>
      </c>
      <c r="H282" s="15">
        <f>Calculations!G255</f>
        <v>0</v>
      </c>
      <c r="I282" s="15">
        <f>Calculations!K255</f>
        <v>0</v>
      </c>
      <c r="J282" s="15">
        <f>Calculations!F255</f>
        <v>0</v>
      </c>
      <c r="K282" s="15">
        <f>Calculations!J255</f>
        <v>0</v>
      </c>
      <c r="L282" s="15">
        <f>Calculations!E255</f>
        <v>0</v>
      </c>
      <c r="M282" s="15">
        <f>Calculations!I255</f>
        <v>0</v>
      </c>
      <c r="N282" s="15">
        <f>Calculations!M255</f>
        <v>0</v>
      </c>
      <c r="O282" s="15">
        <f>Calculations!P255</f>
        <v>0</v>
      </c>
      <c r="P282" s="15">
        <f>Calculations!N255</f>
        <v>0</v>
      </c>
      <c r="Q282" s="15">
        <f>Calculations!Q255</f>
        <v>0</v>
      </c>
      <c r="R282" s="15">
        <f>Calculations!O255</f>
        <v>0</v>
      </c>
      <c r="S282" s="15">
        <f>Calculations!R255</f>
        <v>0</v>
      </c>
      <c r="T282" s="38" t="s">
        <v>659</v>
      </c>
      <c r="U282" s="14" t="s">
        <v>656</v>
      </c>
      <c r="V282" s="14" t="s">
        <v>46</v>
      </c>
    </row>
    <row r="283" spans="2:22" x14ac:dyDescent="0.2">
      <c r="B283" s="14" t="str">
        <f>Calculations!A256</f>
        <v>SFRA257</v>
      </c>
      <c r="C283" s="34" t="str">
        <f>Calculations!B256</f>
        <v>Land off Hill Rise, Haslingden</v>
      </c>
      <c r="D283" s="14" t="str">
        <f>Calculations!C256</f>
        <v>Residential</v>
      </c>
      <c r="E283" s="15">
        <f>Calculations!D256</f>
        <v>2.4927693620900002</v>
      </c>
      <c r="F283" s="15">
        <f>Calculations!H256</f>
        <v>2.4927693620900002</v>
      </c>
      <c r="G283" s="15">
        <f>Calculations!L256</f>
        <v>100</v>
      </c>
      <c r="H283" s="15">
        <f>Calculations!G256</f>
        <v>0</v>
      </c>
      <c r="I283" s="15">
        <f>Calculations!K256</f>
        <v>0</v>
      </c>
      <c r="J283" s="15">
        <f>Calculations!F256</f>
        <v>0</v>
      </c>
      <c r="K283" s="15">
        <f>Calculations!J256</f>
        <v>0</v>
      </c>
      <c r="L283" s="15">
        <f>Calculations!E256</f>
        <v>0</v>
      </c>
      <c r="M283" s="15">
        <f>Calculations!I256</f>
        <v>0</v>
      </c>
      <c r="N283" s="15">
        <f>Calculations!M256</f>
        <v>0</v>
      </c>
      <c r="O283" s="15">
        <f>Calculations!P256</f>
        <v>0</v>
      </c>
      <c r="P283" s="15">
        <f>Calculations!N256</f>
        <v>0</v>
      </c>
      <c r="Q283" s="15">
        <f>Calculations!Q256</f>
        <v>0</v>
      </c>
      <c r="R283" s="15">
        <f>Calculations!O256</f>
        <v>0</v>
      </c>
      <c r="S283" s="15">
        <f>Calculations!R256</f>
        <v>0</v>
      </c>
      <c r="T283" s="38" t="s">
        <v>659</v>
      </c>
      <c r="U283" s="14" t="s">
        <v>655</v>
      </c>
      <c r="V283" s="14" t="s">
        <v>45</v>
      </c>
    </row>
    <row r="284" spans="2:22" x14ac:dyDescent="0.2">
      <c r="B284" s="14" t="str">
        <f>Calculations!A257</f>
        <v>SFRA258</v>
      </c>
      <c r="C284" s="34" t="str">
        <f>Calculations!B257</f>
        <v>Pike Law and Kirkhill Rise</v>
      </c>
      <c r="D284" s="14" t="str">
        <f>Calculations!C257</f>
        <v>Residential</v>
      </c>
      <c r="E284" s="15">
        <f>Calculations!D257</f>
        <v>12.9460942765</v>
      </c>
      <c r="F284" s="15">
        <f>Calculations!H257</f>
        <v>12.9460942765</v>
      </c>
      <c r="G284" s="15">
        <f>Calculations!L257</f>
        <v>100</v>
      </c>
      <c r="H284" s="15">
        <f>Calculations!G257</f>
        <v>0</v>
      </c>
      <c r="I284" s="15">
        <f>Calculations!K257</f>
        <v>0</v>
      </c>
      <c r="J284" s="15">
        <f>Calculations!F257</f>
        <v>0</v>
      </c>
      <c r="K284" s="15">
        <f>Calculations!J257</f>
        <v>0</v>
      </c>
      <c r="L284" s="15">
        <f>Calculations!E257</f>
        <v>0</v>
      </c>
      <c r="M284" s="15">
        <f>Calculations!I257</f>
        <v>0</v>
      </c>
      <c r="N284" s="15">
        <f>Calculations!M257</f>
        <v>0</v>
      </c>
      <c r="O284" s="15">
        <f>Calculations!P257</f>
        <v>0</v>
      </c>
      <c r="P284" s="15">
        <f>Calculations!N257</f>
        <v>6.1163900127700002E-7</v>
      </c>
      <c r="Q284" s="15">
        <f>Calculations!Q257</f>
        <v>4.724506003229552E-6</v>
      </c>
      <c r="R284" s="15">
        <f>Calculations!O257</f>
        <v>0.13721685598800001</v>
      </c>
      <c r="S284" s="15">
        <f>Calculations!R257</f>
        <v>1.0599092904574214</v>
      </c>
      <c r="T284" s="38" t="s">
        <v>659</v>
      </c>
      <c r="U284" s="14" t="s">
        <v>655</v>
      </c>
      <c r="V284" s="14" t="s">
        <v>45</v>
      </c>
    </row>
    <row r="285" spans="2:22" x14ac:dyDescent="0.2">
      <c r="B285" s="14" t="str">
        <f>Calculations!A258</f>
        <v>SFRA259</v>
      </c>
      <c r="C285" s="34" t="str">
        <f>Calculations!B258</f>
        <v>Lower Clowes Road, New Hall Hey</v>
      </c>
      <c r="D285" s="14" t="str">
        <f>Calculations!C258</f>
        <v>Residential</v>
      </c>
      <c r="E285" s="15">
        <f>Calculations!D258</f>
        <v>0.55243899102299998</v>
      </c>
      <c r="F285" s="15">
        <f>Calculations!H258</f>
        <v>0.55243899102299998</v>
      </c>
      <c r="G285" s="15">
        <f>Calculations!L258</f>
        <v>100</v>
      </c>
      <c r="H285" s="15">
        <f>Calculations!G258</f>
        <v>0</v>
      </c>
      <c r="I285" s="15">
        <f>Calculations!K258</f>
        <v>0</v>
      </c>
      <c r="J285" s="15">
        <f>Calculations!F258</f>
        <v>0</v>
      </c>
      <c r="K285" s="15">
        <f>Calculations!J258</f>
        <v>0</v>
      </c>
      <c r="L285" s="15">
        <f>Calculations!E258</f>
        <v>0</v>
      </c>
      <c r="M285" s="15">
        <f>Calculations!I258</f>
        <v>0</v>
      </c>
      <c r="N285" s="15">
        <f>Calculations!M258</f>
        <v>5.79967419149E-2</v>
      </c>
      <c r="O285" s="15">
        <f>Calculations!P258</f>
        <v>10.498307117588192</v>
      </c>
      <c r="P285" s="15">
        <f>Calculations!N258</f>
        <v>3.5677399999999998E-2</v>
      </c>
      <c r="Q285" s="15">
        <f>Calculations!Q258</f>
        <v>6.458161096473841</v>
      </c>
      <c r="R285" s="15">
        <f>Calculations!O258</f>
        <v>8.8694499998400005E-3</v>
      </c>
      <c r="S285" s="15">
        <f>Calculations!R258</f>
        <v>1.6055076024622479</v>
      </c>
      <c r="T285" s="38" t="s">
        <v>658</v>
      </c>
      <c r="U285" s="14" t="s">
        <v>47</v>
      </c>
      <c r="V285" s="14" t="s">
        <v>44</v>
      </c>
    </row>
    <row r="286" spans="2:22" ht="25.5" x14ac:dyDescent="0.2">
      <c r="B286" s="14" t="str">
        <f>Calculations!A259</f>
        <v>SFRA260</v>
      </c>
      <c r="C286" s="34" t="str">
        <f>Calculations!B259</f>
        <v>Land to the south east of Britannia School</v>
      </c>
      <c r="D286" s="14" t="str">
        <f>Calculations!C259</f>
        <v>Residential</v>
      </c>
      <c r="E286" s="15">
        <f>Calculations!D259</f>
        <v>0.41442692491499999</v>
      </c>
      <c r="F286" s="15">
        <f>Calculations!H259</f>
        <v>0.41442692491499999</v>
      </c>
      <c r="G286" s="15">
        <f>Calculations!L259</f>
        <v>100</v>
      </c>
      <c r="H286" s="15">
        <f>Calculations!G259</f>
        <v>0</v>
      </c>
      <c r="I286" s="15">
        <f>Calculations!K259</f>
        <v>0</v>
      </c>
      <c r="J286" s="15">
        <f>Calculations!F259</f>
        <v>0</v>
      </c>
      <c r="K286" s="15">
        <f>Calculations!J259</f>
        <v>0</v>
      </c>
      <c r="L286" s="15">
        <f>Calculations!E259</f>
        <v>0</v>
      </c>
      <c r="M286" s="15">
        <f>Calculations!I259</f>
        <v>0</v>
      </c>
      <c r="N286" s="15">
        <f>Calculations!M259</f>
        <v>0</v>
      </c>
      <c r="O286" s="15">
        <f>Calculations!P259</f>
        <v>0</v>
      </c>
      <c r="P286" s="15">
        <f>Calculations!N259</f>
        <v>0</v>
      </c>
      <c r="Q286" s="15">
        <f>Calculations!Q259</f>
        <v>0</v>
      </c>
      <c r="R286" s="15">
        <f>Calculations!O259</f>
        <v>0</v>
      </c>
      <c r="S286" s="15">
        <f>Calculations!R259</f>
        <v>0</v>
      </c>
      <c r="T286" s="38" t="s">
        <v>659</v>
      </c>
      <c r="U286" s="14" t="s">
        <v>656</v>
      </c>
      <c r="V286" s="14" t="s">
        <v>46</v>
      </c>
    </row>
    <row r="287" spans="2:22" ht="25.5" x14ac:dyDescent="0.2">
      <c r="B287" s="14" t="str">
        <f>Calculations!A260</f>
        <v>SFRA261</v>
      </c>
      <c r="C287" s="34" t="str">
        <f>Calculations!B260</f>
        <v>Garden of St Veronica Church, Helsmhore</v>
      </c>
      <c r="D287" s="14" t="str">
        <f>Calculations!C260</f>
        <v>Residential</v>
      </c>
      <c r="E287" s="15">
        <f>Calculations!D260</f>
        <v>0.35927879069200003</v>
      </c>
      <c r="F287" s="15">
        <f>Calculations!H260</f>
        <v>0.35927879069200003</v>
      </c>
      <c r="G287" s="15">
        <f>Calculations!L260</f>
        <v>100</v>
      </c>
      <c r="H287" s="15">
        <f>Calculations!G260</f>
        <v>0</v>
      </c>
      <c r="I287" s="15">
        <f>Calculations!K260</f>
        <v>0</v>
      </c>
      <c r="J287" s="15">
        <f>Calculations!F260</f>
        <v>0</v>
      </c>
      <c r="K287" s="15">
        <f>Calculations!J260</f>
        <v>0</v>
      </c>
      <c r="L287" s="15">
        <f>Calculations!E260</f>
        <v>0</v>
      </c>
      <c r="M287" s="15">
        <f>Calculations!I260</f>
        <v>0</v>
      </c>
      <c r="N287" s="15">
        <f>Calculations!M260</f>
        <v>0</v>
      </c>
      <c r="O287" s="15">
        <f>Calculations!P260</f>
        <v>0</v>
      </c>
      <c r="P287" s="15">
        <f>Calculations!N260</f>
        <v>0</v>
      </c>
      <c r="Q287" s="15">
        <f>Calculations!Q260</f>
        <v>0</v>
      </c>
      <c r="R287" s="15">
        <f>Calculations!O260</f>
        <v>7.4729044356500001E-4</v>
      </c>
      <c r="S287" s="15">
        <f>Calculations!R260</f>
        <v>0.2079973722149471</v>
      </c>
      <c r="T287" s="38" t="s">
        <v>659</v>
      </c>
      <c r="U287" s="14" t="s">
        <v>655</v>
      </c>
      <c r="V287" s="14" t="s">
        <v>45</v>
      </c>
    </row>
    <row r="288" spans="2:22" x14ac:dyDescent="0.2">
      <c r="B288" s="14" t="str">
        <f>Calculations!A261</f>
        <v>SFRA262</v>
      </c>
      <c r="C288" s="34" t="str">
        <f>Calculations!B261</f>
        <v>Lomas Lane</v>
      </c>
      <c r="D288" s="14" t="str">
        <f>Calculations!C261</f>
        <v>Residential</v>
      </c>
      <c r="E288" s="15">
        <f>Calculations!D261</f>
        <v>3.7159025939499997E-2</v>
      </c>
      <c r="F288" s="15">
        <f>Calculations!H261</f>
        <v>3.7159025939499997E-2</v>
      </c>
      <c r="G288" s="15">
        <f>Calculations!L261</f>
        <v>100</v>
      </c>
      <c r="H288" s="15">
        <f>Calculations!G261</f>
        <v>0</v>
      </c>
      <c r="I288" s="15">
        <f>Calculations!K261</f>
        <v>0</v>
      </c>
      <c r="J288" s="15">
        <f>Calculations!F261</f>
        <v>0</v>
      </c>
      <c r="K288" s="15">
        <f>Calculations!J261</f>
        <v>0</v>
      </c>
      <c r="L288" s="15">
        <f>Calculations!E261</f>
        <v>0</v>
      </c>
      <c r="M288" s="15">
        <f>Calculations!I261</f>
        <v>0</v>
      </c>
      <c r="N288" s="15">
        <f>Calculations!M261</f>
        <v>0</v>
      </c>
      <c r="O288" s="15">
        <f>Calculations!P261</f>
        <v>0</v>
      </c>
      <c r="P288" s="15">
        <f>Calculations!N261</f>
        <v>9.5999637848399996E-4</v>
      </c>
      <c r="Q288" s="15">
        <f>Calculations!Q261</f>
        <v>2.5834810095587706</v>
      </c>
      <c r="R288" s="15">
        <f>Calculations!O261</f>
        <v>1.5910578462299999E-2</v>
      </c>
      <c r="S288" s="15">
        <f>Calculations!R261</f>
        <v>42.817533721698211</v>
      </c>
      <c r="T288" s="38" t="s">
        <v>658</v>
      </c>
      <c r="U288" s="14" t="s">
        <v>47</v>
      </c>
      <c r="V288" s="14" t="s">
        <v>44</v>
      </c>
    </row>
    <row r="289" spans="2:22" x14ac:dyDescent="0.2">
      <c r="B289" s="14" t="str">
        <f>Calculations!A262</f>
        <v>SFRA263</v>
      </c>
      <c r="C289" s="34" t="str">
        <f>Calculations!B262</f>
        <v>Land at St Johns Street, Waterfoot</v>
      </c>
      <c r="D289" s="14" t="str">
        <f>Calculations!C262</f>
        <v>Residential</v>
      </c>
      <c r="E289" s="15">
        <f>Calculations!D262</f>
        <v>4.9500970013000002E-2</v>
      </c>
      <c r="F289" s="15">
        <f>Calculations!H262</f>
        <v>4.596944113135E-2</v>
      </c>
      <c r="G289" s="15">
        <f>Calculations!L262</f>
        <v>92.865738023471962</v>
      </c>
      <c r="H289" s="15">
        <f>Calculations!G262</f>
        <v>3.5315288816499999E-3</v>
      </c>
      <c r="I289" s="15">
        <f>Calculations!K262</f>
        <v>7.1342619765280268</v>
      </c>
      <c r="J289" s="15">
        <f>Calculations!F262</f>
        <v>0</v>
      </c>
      <c r="K289" s="15">
        <f>Calculations!J262</f>
        <v>0</v>
      </c>
      <c r="L289" s="15">
        <f>Calculations!E262</f>
        <v>0</v>
      </c>
      <c r="M289" s="15">
        <f>Calculations!I262</f>
        <v>0</v>
      </c>
      <c r="N289" s="15">
        <f>Calculations!M262</f>
        <v>0</v>
      </c>
      <c r="O289" s="15">
        <f>Calculations!P262</f>
        <v>0</v>
      </c>
      <c r="P289" s="15">
        <f>Calculations!N262</f>
        <v>0</v>
      </c>
      <c r="Q289" s="15">
        <f>Calculations!Q262</f>
        <v>0</v>
      </c>
      <c r="R289" s="15">
        <f>Calculations!O262</f>
        <v>0</v>
      </c>
      <c r="S289" s="15">
        <f>Calculations!R262</f>
        <v>0</v>
      </c>
      <c r="T289" s="38" t="s">
        <v>659</v>
      </c>
      <c r="U289" s="14" t="s">
        <v>655</v>
      </c>
      <c r="V289" s="14" t="s">
        <v>45</v>
      </c>
    </row>
    <row r="290" spans="2:22" x14ac:dyDescent="0.2">
      <c r="B290" s="14" t="str">
        <f>Calculations!A263</f>
        <v>SFRA264</v>
      </c>
      <c r="C290" s="34" t="str">
        <f>Calculations!B263</f>
        <v>Carr Mill, Cowpe Road, Waterfoot</v>
      </c>
      <c r="D290" s="14" t="str">
        <f>Calculations!C263</f>
        <v>Residential</v>
      </c>
      <c r="E290" s="15">
        <f>Calculations!D263</f>
        <v>5.7619142885899997E-2</v>
      </c>
      <c r="F290" s="15">
        <f>Calculations!H263</f>
        <v>5.7619142885899997E-2</v>
      </c>
      <c r="G290" s="15">
        <f>Calculations!L263</f>
        <v>100</v>
      </c>
      <c r="H290" s="15">
        <f>Calculations!G263</f>
        <v>0</v>
      </c>
      <c r="I290" s="15">
        <f>Calculations!K263</f>
        <v>0</v>
      </c>
      <c r="J290" s="15">
        <f>Calculations!F263</f>
        <v>0</v>
      </c>
      <c r="K290" s="15">
        <f>Calculations!J263</f>
        <v>0</v>
      </c>
      <c r="L290" s="15">
        <f>Calculations!E263</f>
        <v>0</v>
      </c>
      <c r="M290" s="15">
        <f>Calculations!I263</f>
        <v>0</v>
      </c>
      <c r="N290" s="15">
        <f>Calculations!M263</f>
        <v>0</v>
      </c>
      <c r="O290" s="15">
        <f>Calculations!P263</f>
        <v>0</v>
      </c>
      <c r="P290" s="15">
        <f>Calculations!N263</f>
        <v>0</v>
      </c>
      <c r="Q290" s="15">
        <f>Calculations!Q263</f>
        <v>0</v>
      </c>
      <c r="R290" s="15">
        <f>Calculations!O263</f>
        <v>0</v>
      </c>
      <c r="S290" s="15">
        <f>Calculations!R263</f>
        <v>0</v>
      </c>
      <c r="T290" s="38" t="s">
        <v>659</v>
      </c>
      <c r="U290" s="14" t="s">
        <v>656</v>
      </c>
      <c r="V290" s="14" t="s">
        <v>46</v>
      </c>
    </row>
    <row r="291" spans="2:22" ht="25.5" x14ac:dyDescent="0.2">
      <c r="B291" s="14" t="str">
        <f>Calculations!A264</f>
        <v>SFRA265</v>
      </c>
      <c r="C291" s="34" t="str">
        <f>Calculations!B264</f>
        <v>Carr Lane Garage, 1A Carr Lane, Cowpe</v>
      </c>
      <c r="D291" s="14" t="str">
        <f>Calculations!C264</f>
        <v>Residential</v>
      </c>
      <c r="E291" s="15">
        <f>Calculations!D264</f>
        <v>8.3660163830199998E-3</v>
      </c>
      <c r="F291" s="15">
        <f>Calculations!H264</f>
        <v>8.3660163830199998E-3</v>
      </c>
      <c r="G291" s="15">
        <f>Calculations!L264</f>
        <v>100</v>
      </c>
      <c r="H291" s="15">
        <f>Calculations!G264</f>
        <v>0</v>
      </c>
      <c r="I291" s="15">
        <f>Calculations!K264</f>
        <v>0</v>
      </c>
      <c r="J291" s="15">
        <f>Calculations!F264</f>
        <v>0</v>
      </c>
      <c r="K291" s="15">
        <f>Calculations!J264</f>
        <v>0</v>
      </c>
      <c r="L291" s="15">
        <f>Calculations!E264</f>
        <v>0</v>
      </c>
      <c r="M291" s="15">
        <f>Calculations!I264</f>
        <v>0</v>
      </c>
      <c r="N291" s="15">
        <f>Calculations!M264</f>
        <v>0</v>
      </c>
      <c r="O291" s="15">
        <f>Calculations!P264</f>
        <v>0</v>
      </c>
      <c r="P291" s="15">
        <f>Calculations!N264</f>
        <v>0</v>
      </c>
      <c r="Q291" s="15">
        <f>Calculations!Q264</f>
        <v>0</v>
      </c>
      <c r="R291" s="15">
        <f>Calculations!O264</f>
        <v>0</v>
      </c>
      <c r="S291" s="15">
        <f>Calculations!R264</f>
        <v>0</v>
      </c>
      <c r="T291" s="38" t="s">
        <v>659</v>
      </c>
      <c r="U291" s="14" t="s">
        <v>656</v>
      </c>
      <c r="V291" s="14" t="s">
        <v>46</v>
      </c>
    </row>
    <row r="292" spans="2:22" x14ac:dyDescent="0.2">
      <c r="B292" s="14" t="str">
        <f>Calculations!A265</f>
        <v>SFRA266</v>
      </c>
      <c r="C292" s="34" t="str">
        <f>Calculations!B265</f>
        <v>Bolton Mill, Cowpe</v>
      </c>
      <c r="D292" s="14" t="str">
        <f>Calculations!C265</f>
        <v>Residential</v>
      </c>
      <c r="E292" s="15">
        <f>Calculations!D265</f>
        <v>0.134946163328</v>
      </c>
      <c r="F292" s="15">
        <f>Calculations!H265</f>
        <v>0.134946163328</v>
      </c>
      <c r="G292" s="15">
        <f>Calculations!L265</f>
        <v>100</v>
      </c>
      <c r="H292" s="15">
        <f>Calculations!G265</f>
        <v>0</v>
      </c>
      <c r="I292" s="15">
        <f>Calculations!K265</f>
        <v>0</v>
      </c>
      <c r="J292" s="15">
        <f>Calculations!F265</f>
        <v>0</v>
      </c>
      <c r="K292" s="15">
        <f>Calculations!J265</f>
        <v>0</v>
      </c>
      <c r="L292" s="15">
        <f>Calculations!E265</f>
        <v>0</v>
      </c>
      <c r="M292" s="15">
        <f>Calculations!I265</f>
        <v>0</v>
      </c>
      <c r="N292" s="15">
        <f>Calculations!M265</f>
        <v>0</v>
      </c>
      <c r="O292" s="15">
        <f>Calculations!P265</f>
        <v>0</v>
      </c>
      <c r="P292" s="15">
        <f>Calculations!N265</f>
        <v>0</v>
      </c>
      <c r="Q292" s="15">
        <f>Calculations!Q265</f>
        <v>0</v>
      </c>
      <c r="R292" s="15">
        <f>Calculations!O265</f>
        <v>1.1633605207E-4</v>
      </c>
      <c r="S292" s="15">
        <f>Calculations!R265</f>
        <v>8.6209232779174111E-2</v>
      </c>
      <c r="T292" s="38" t="s">
        <v>659</v>
      </c>
      <c r="U292" s="14" t="s">
        <v>655</v>
      </c>
      <c r="V292" s="14" t="s">
        <v>45</v>
      </c>
    </row>
    <row r="293" spans="2:22" x14ac:dyDescent="0.2">
      <c r="B293" s="14" t="str">
        <f>Calculations!A266</f>
        <v>SFRA267</v>
      </c>
      <c r="C293" s="34" t="str">
        <f>Calculations!B266</f>
        <v>Land off Peel Street, Cloughfold</v>
      </c>
      <c r="D293" s="14" t="str">
        <f>Calculations!C266</f>
        <v>Residential</v>
      </c>
      <c r="E293" s="15">
        <f>Calculations!D266</f>
        <v>0.57933970211300001</v>
      </c>
      <c r="F293" s="15">
        <f>Calculations!H266</f>
        <v>0.57933970211300001</v>
      </c>
      <c r="G293" s="15">
        <f>Calculations!L266</f>
        <v>100</v>
      </c>
      <c r="H293" s="15">
        <f>Calculations!G266</f>
        <v>0</v>
      </c>
      <c r="I293" s="15">
        <f>Calculations!K266</f>
        <v>0</v>
      </c>
      <c r="J293" s="15">
        <f>Calculations!F266</f>
        <v>0</v>
      </c>
      <c r="K293" s="15">
        <f>Calculations!J266</f>
        <v>0</v>
      </c>
      <c r="L293" s="15">
        <f>Calculations!E266</f>
        <v>0</v>
      </c>
      <c r="M293" s="15">
        <f>Calculations!I266</f>
        <v>0</v>
      </c>
      <c r="N293" s="15">
        <f>Calculations!M266</f>
        <v>5.5230245056800003E-6</v>
      </c>
      <c r="O293" s="15">
        <f>Calculations!P266</f>
        <v>9.5333091889544569E-4</v>
      </c>
      <c r="P293" s="15">
        <f>Calculations!N266</f>
        <v>9.4786437812500006E-3</v>
      </c>
      <c r="Q293" s="15">
        <f>Calculations!Q266</f>
        <v>1.6361115502146604</v>
      </c>
      <c r="R293" s="15">
        <f>Calculations!O266</f>
        <v>6.45696205097E-3</v>
      </c>
      <c r="S293" s="15">
        <f>Calculations!R266</f>
        <v>1.114538159118011</v>
      </c>
      <c r="T293" s="38" t="s">
        <v>659</v>
      </c>
      <c r="U293" s="14" t="s">
        <v>655</v>
      </c>
      <c r="V293" s="14" t="s">
        <v>45</v>
      </c>
    </row>
    <row r="294" spans="2:22" x14ac:dyDescent="0.2">
      <c r="B294" s="14" t="str">
        <f>Calculations!A267</f>
        <v>SFRA268</v>
      </c>
      <c r="C294" s="34" t="str">
        <f>Calculations!B267</f>
        <v>Land off Alma Street, Bacup</v>
      </c>
      <c r="D294" s="14" t="str">
        <f>Calculations!C267</f>
        <v>Residential</v>
      </c>
      <c r="E294" s="15">
        <f>Calculations!D267</f>
        <v>0.32916363805999999</v>
      </c>
      <c r="F294" s="15">
        <f>Calculations!H267</f>
        <v>0.32916363805999999</v>
      </c>
      <c r="G294" s="15">
        <f>Calculations!L267</f>
        <v>100</v>
      </c>
      <c r="H294" s="15">
        <f>Calculations!G267</f>
        <v>0</v>
      </c>
      <c r="I294" s="15">
        <f>Calculations!K267</f>
        <v>0</v>
      </c>
      <c r="J294" s="15">
        <f>Calculations!F267</f>
        <v>0</v>
      </c>
      <c r="K294" s="15">
        <f>Calculations!J267</f>
        <v>0</v>
      </c>
      <c r="L294" s="15">
        <f>Calculations!E267</f>
        <v>0</v>
      </c>
      <c r="M294" s="15">
        <f>Calculations!I267</f>
        <v>0</v>
      </c>
      <c r="N294" s="15">
        <f>Calculations!M267</f>
        <v>0</v>
      </c>
      <c r="O294" s="15">
        <f>Calculations!P267</f>
        <v>0</v>
      </c>
      <c r="P294" s="15">
        <f>Calculations!N267</f>
        <v>1.2152227957800001E-5</v>
      </c>
      <c r="Q294" s="15">
        <f>Calculations!Q267</f>
        <v>3.6918500565317272E-3</v>
      </c>
      <c r="R294" s="15">
        <f>Calculations!O267</f>
        <v>1.8633188387799999E-2</v>
      </c>
      <c r="S294" s="15">
        <f>Calculations!R267</f>
        <v>5.660767543346795</v>
      </c>
      <c r="T294" s="38" t="s">
        <v>659</v>
      </c>
      <c r="U294" s="14" t="s">
        <v>655</v>
      </c>
      <c r="V294" s="14" t="s">
        <v>45</v>
      </c>
    </row>
    <row r="295" spans="2:22" ht="25.5" x14ac:dyDescent="0.2">
      <c r="B295" s="14" t="str">
        <f>Calculations!A268</f>
        <v>SFRA269</v>
      </c>
      <c r="C295" s="34" t="str">
        <f>Calculations!B268</f>
        <v>Land at Cribden View, Haslingden Old Road</v>
      </c>
      <c r="D295" s="14" t="str">
        <f>Calculations!C268</f>
        <v>Residential</v>
      </c>
      <c r="E295" s="15">
        <f>Calculations!D268</f>
        <v>0.14065203976099999</v>
      </c>
      <c r="F295" s="15">
        <f>Calculations!H268</f>
        <v>0.14065203976099999</v>
      </c>
      <c r="G295" s="15">
        <f>Calculations!L268</f>
        <v>100</v>
      </c>
      <c r="H295" s="15">
        <f>Calculations!G268</f>
        <v>0</v>
      </c>
      <c r="I295" s="15">
        <f>Calculations!K268</f>
        <v>0</v>
      </c>
      <c r="J295" s="15">
        <f>Calculations!F268</f>
        <v>0</v>
      </c>
      <c r="K295" s="15">
        <f>Calculations!J268</f>
        <v>0</v>
      </c>
      <c r="L295" s="15">
        <f>Calculations!E268</f>
        <v>0</v>
      </c>
      <c r="M295" s="15">
        <f>Calculations!I268</f>
        <v>0</v>
      </c>
      <c r="N295" s="15">
        <f>Calculations!M268</f>
        <v>0</v>
      </c>
      <c r="O295" s="15">
        <f>Calculations!P268</f>
        <v>0</v>
      </c>
      <c r="P295" s="15">
        <f>Calculations!N268</f>
        <v>0</v>
      </c>
      <c r="Q295" s="15">
        <f>Calculations!Q268</f>
        <v>0</v>
      </c>
      <c r="R295" s="15">
        <f>Calculations!O268</f>
        <v>0</v>
      </c>
      <c r="S295" s="15">
        <f>Calculations!R268</f>
        <v>0</v>
      </c>
      <c r="T295" s="38" t="s">
        <v>659</v>
      </c>
      <c r="U295" s="14" t="s">
        <v>656</v>
      </c>
      <c r="V295" s="14" t="s">
        <v>46</v>
      </c>
    </row>
    <row r="296" spans="2:22" x14ac:dyDescent="0.2">
      <c r="B296" s="14" t="str">
        <f>Calculations!A269</f>
        <v>SFRA270</v>
      </c>
      <c r="C296" s="34" t="str">
        <f>Calculations!B269</f>
        <v>Land at Hurst Lane</v>
      </c>
      <c r="D296" s="14" t="str">
        <f>Calculations!C269</f>
        <v>Residential</v>
      </c>
      <c r="E296" s="15">
        <f>Calculations!D269</f>
        <v>0.205083387857</v>
      </c>
      <c r="F296" s="15">
        <f>Calculations!H269</f>
        <v>0.205083387857</v>
      </c>
      <c r="G296" s="15">
        <f>Calculations!L269</f>
        <v>100</v>
      </c>
      <c r="H296" s="15">
        <f>Calculations!G269</f>
        <v>0</v>
      </c>
      <c r="I296" s="15">
        <f>Calculations!K269</f>
        <v>0</v>
      </c>
      <c r="J296" s="15">
        <f>Calculations!F269</f>
        <v>0</v>
      </c>
      <c r="K296" s="15">
        <f>Calculations!J269</f>
        <v>0</v>
      </c>
      <c r="L296" s="15">
        <f>Calculations!E269</f>
        <v>0</v>
      </c>
      <c r="M296" s="15">
        <f>Calculations!I269</f>
        <v>0</v>
      </c>
      <c r="N296" s="15">
        <f>Calculations!M269</f>
        <v>7.1120434190499997E-4</v>
      </c>
      <c r="O296" s="15">
        <f>Calculations!P269</f>
        <v>0.34678788435117264</v>
      </c>
      <c r="P296" s="15">
        <f>Calculations!N269</f>
        <v>3.5178822910200003E-4</v>
      </c>
      <c r="Q296" s="15">
        <f>Calculations!Q269</f>
        <v>0.17153423920775776</v>
      </c>
      <c r="R296" s="15">
        <f>Calculations!O269</f>
        <v>2.7506770403800001E-3</v>
      </c>
      <c r="S296" s="15">
        <f>Calculations!R269</f>
        <v>1.3412480986992397</v>
      </c>
      <c r="T296" s="38" t="s">
        <v>659</v>
      </c>
      <c r="U296" s="14" t="s">
        <v>655</v>
      </c>
      <c r="V296" s="14" t="s">
        <v>45</v>
      </c>
    </row>
    <row r="297" spans="2:22" ht="25.5" x14ac:dyDescent="0.2">
      <c r="B297" s="14" t="str">
        <f>Calculations!A270</f>
        <v>SFRA271</v>
      </c>
      <c r="C297" s="34" t="str">
        <f>Calculations!B270</f>
        <v>Land to the rear of 303 to 321 Market Street, Whitworth</v>
      </c>
      <c r="D297" s="14" t="str">
        <f>Calculations!C270</f>
        <v>Residential</v>
      </c>
      <c r="E297" s="15">
        <f>Calculations!D270</f>
        <v>0.30892080078099998</v>
      </c>
      <c r="F297" s="15">
        <f>Calculations!H270</f>
        <v>0.30892080078099998</v>
      </c>
      <c r="G297" s="15">
        <f>Calculations!L270</f>
        <v>100</v>
      </c>
      <c r="H297" s="15">
        <f>Calculations!G270</f>
        <v>0</v>
      </c>
      <c r="I297" s="15">
        <f>Calculations!K270</f>
        <v>0</v>
      </c>
      <c r="J297" s="15">
        <f>Calculations!F270</f>
        <v>0</v>
      </c>
      <c r="K297" s="15">
        <f>Calculations!J270</f>
        <v>0</v>
      </c>
      <c r="L297" s="15">
        <f>Calculations!E270</f>
        <v>0</v>
      </c>
      <c r="M297" s="15">
        <f>Calculations!I270</f>
        <v>0</v>
      </c>
      <c r="N297" s="15">
        <f>Calculations!M270</f>
        <v>1.9869049663900001E-2</v>
      </c>
      <c r="O297" s="15">
        <f>Calculations!P270</f>
        <v>6.4317616727873101</v>
      </c>
      <c r="P297" s="15">
        <f>Calculations!N270</f>
        <v>6.3181581106699997E-2</v>
      </c>
      <c r="Q297" s="15">
        <f>Calculations!Q270</f>
        <v>20.452355732267659</v>
      </c>
      <c r="R297" s="15">
        <f>Calculations!O270</f>
        <v>8.7592318111500006E-2</v>
      </c>
      <c r="S297" s="15">
        <f>Calculations!R270</f>
        <v>28.354295952248265</v>
      </c>
      <c r="T297" s="38" t="s">
        <v>658</v>
      </c>
      <c r="U297" s="14" t="s">
        <v>47</v>
      </c>
      <c r="V297" s="14" t="s">
        <v>44</v>
      </c>
    </row>
    <row r="298" spans="2:22" x14ac:dyDescent="0.2">
      <c r="B298" s="14" t="str">
        <f>Calculations!A271</f>
        <v>SFRA272</v>
      </c>
      <c r="C298" s="34" t="str">
        <f>Calculations!B271</f>
        <v>Bottom Field</v>
      </c>
      <c r="D298" s="14" t="str">
        <f>Calculations!C271</f>
        <v>Residential</v>
      </c>
      <c r="E298" s="15">
        <f>Calculations!D271</f>
        <v>1.5565134136900001</v>
      </c>
      <c r="F298" s="15">
        <f>Calculations!H271</f>
        <v>1.5565134136900001</v>
      </c>
      <c r="G298" s="15">
        <f>Calculations!L271</f>
        <v>100</v>
      </c>
      <c r="H298" s="15">
        <f>Calculations!G271</f>
        <v>0</v>
      </c>
      <c r="I298" s="15">
        <f>Calculations!K271</f>
        <v>0</v>
      </c>
      <c r="J298" s="15">
        <f>Calculations!F271</f>
        <v>0</v>
      </c>
      <c r="K298" s="15">
        <f>Calculations!J271</f>
        <v>0</v>
      </c>
      <c r="L298" s="15">
        <f>Calculations!E271</f>
        <v>0</v>
      </c>
      <c r="M298" s="15">
        <f>Calculations!I271</f>
        <v>0</v>
      </c>
      <c r="N298" s="15">
        <f>Calculations!M271</f>
        <v>2.2850612977100001E-2</v>
      </c>
      <c r="O298" s="15">
        <f>Calculations!P271</f>
        <v>1.4680639932892348</v>
      </c>
      <c r="P298" s="15">
        <f>Calculations!N271</f>
        <v>2.5259546120899999E-2</v>
      </c>
      <c r="Q298" s="15">
        <f>Calculations!Q271</f>
        <v>1.6228286822802009</v>
      </c>
      <c r="R298" s="15">
        <f>Calculations!O271</f>
        <v>5.0301255023700003E-2</v>
      </c>
      <c r="S298" s="15">
        <f>Calculations!R271</f>
        <v>3.2316621611664544</v>
      </c>
      <c r="T298" s="38" t="s">
        <v>659</v>
      </c>
      <c r="U298" s="14" t="s">
        <v>655</v>
      </c>
      <c r="V298" s="14" t="s">
        <v>45</v>
      </c>
    </row>
    <row r="299" spans="2:22" x14ac:dyDescent="0.2">
      <c r="B299" s="14" t="str">
        <f>Calculations!A272</f>
        <v>SFRA273</v>
      </c>
      <c r="C299" s="34" t="str">
        <f>Calculations!B272</f>
        <v>Land off Moorlands Terrace</v>
      </c>
      <c r="D299" s="14" t="str">
        <f>Calculations!C272</f>
        <v>Residential</v>
      </c>
      <c r="E299" s="15">
        <f>Calculations!D272</f>
        <v>1.45986417172</v>
      </c>
      <c r="F299" s="15">
        <f>Calculations!H272</f>
        <v>1.45986417172</v>
      </c>
      <c r="G299" s="15">
        <f>Calculations!L272</f>
        <v>100</v>
      </c>
      <c r="H299" s="15">
        <f>Calculations!G272</f>
        <v>0</v>
      </c>
      <c r="I299" s="15">
        <f>Calculations!K272</f>
        <v>0</v>
      </c>
      <c r="J299" s="15">
        <f>Calculations!F272</f>
        <v>0</v>
      </c>
      <c r="K299" s="15">
        <f>Calculations!J272</f>
        <v>0</v>
      </c>
      <c r="L299" s="15">
        <f>Calculations!E272</f>
        <v>0</v>
      </c>
      <c r="M299" s="15">
        <f>Calculations!I272</f>
        <v>0</v>
      </c>
      <c r="N299" s="15">
        <f>Calculations!M272</f>
        <v>0</v>
      </c>
      <c r="O299" s="15">
        <f>Calculations!P272</f>
        <v>0</v>
      </c>
      <c r="P299" s="15">
        <f>Calculations!N272</f>
        <v>0</v>
      </c>
      <c r="Q299" s="15">
        <f>Calculations!Q272</f>
        <v>0</v>
      </c>
      <c r="R299" s="15">
        <f>Calculations!O272</f>
        <v>3.8343865398199999E-2</v>
      </c>
      <c r="S299" s="15">
        <f>Calculations!R272</f>
        <v>2.626536505312242</v>
      </c>
      <c r="T299" s="38" t="s">
        <v>659</v>
      </c>
      <c r="U299" s="14" t="s">
        <v>655</v>
      </c>
      <c r="V299" s="14" t="s">
        <v>45</v>
      </c>
    </row>
    <row r="300" spans="2:22" x14ac:dyDescent="0.2">
      <c r="B300" s="14" t="str">
        <f>Calculations!A273</f>
        <v>SFRA274</v>
      </c>
      <c r="C300" s="34" t="str">
        <f>Calculations!B273</f>
        <v>No 6570, Rounhill Road, Haslingden</v>
      </c>
      <c r="D300" s="14" t="str">
        <f>Calculations!C273</f>
        <v>Residential</v>
      </c>
      <c r="E300" s="15">
        <f>Calculations!D273</f>
        <v>1.9781709380700001</v>
      </c>
      <c r="F300" s="15">
        <f>Calculations!H273</f>
        <v>1.9781709380700001</v>
      </c>
      <c r="G300" s="15">
        <f>Calculations!L273</f>
        <v>100</v>
      </c>
      <c r="H300" s="15">
        <f>Calculations!G273</f>
        <v>0</v>
      </c>
      <c r="I300" s="15">
        <f>Calculations!K273</f>
        <v>0</v>
      </c>
      <c r="J300" s="15">
        <f>Calculations!F273</f>
        <v>0</v>
      </c>
      <c r="K300" s="15">
        <f>Calculations!J273</f>
        <v>0</v>
      </c>
      <c r="L300" s="15">
        <f>Calculations!E273</f>
        <v>0</v>
      </c>
      <c r="M300" s="15">
        <f>Calculations!I273</f>
        <v>0</v>
      </c>
      <c r="N300" s="15">
        <f>Calculations!M273</f>
        <v>0</v>
      </c>
      <c r="O300" s="15">
        <f>Calculations!P273</f>
        <v>0</v>
      </c>
      <c r="P300" s="15">
        <f>Calculations!N273</f>
        <v>0</v>
      </c>
      <c r="Q300" s="15">
        <f>Calculations!Q273</f>
        <v>0</v>
      </c>
      <c r="R300" s="15">
        <f>Calculations!O273</f>
        <v>9.6225600000500004E-3</v>
      </c>
      <c r="S300" s="15">
        <f>Calculations!R273</f>
        <v>0.48643723425834162</v>
      </c>
      <c r="T300" s="38" t="s">
        <v>659</v>
      </c>
      <c r="U300" s="14" t="s">
        <v>655</v>
      </c>
      <c r="V300" s="14" t="s">
        <v>45</v>
      </c>
    </row>
    <row r="301" spans="2:22" x14ac:dyDescent="0.2">
      <c r="B301" s="14" t="str">
        <f>Calculations!A274</f>
        <v>SFRA275</v>
      </c>
      <c r="C301" s="34" t="str">
        <f>Calculations!B274</f>
        <v>No 8476, Roundhill Road, Haslingden</v>
      </c>
      <c r="D301" s="14" t="str">
        <f>Calculations!C274</f>
        <v>Residential</v>
      </c>
      <c r="E301" s="15">
        <f>Calculations!D274</f>
        <v>1.9623374251300001</v>
      </c>
      <c r="F301" s="15">
        <f>Calculations!H274</f>
        <v>1.9623374251300001</v>
      </c>
      <c r="G301" s="15">
        <f>Calculations!L274</f>
        <v>100</v>
      </c>
      <c r="H301" s="15">
        <f>Calculations!G274</f>
        <v>0</v>
      </c>
      <c r="I301" s="15">
        <f>Calculations!K274</f>
        <v>0</v>
      </c>
      <c r="J301" s="15">
        <f>Calculations!F274</f>
        <v>0</v>
      </c>
      <c r="K301" s="15">
        <f>Calculations!J274</f>
        <v>0</v>
      </c>
      <c r="L301" s="15">
        <f>Calculations!E274</f>
        <v>0</v>
      </c>
      <c r="M301" s="15">
        <f>Calculations!I274</f>
        <v>0</v>
      </c>
      <c r="N301" s="15">
        <f>Calculations!M274</f>
        <v>7.5436356250299999E-3</v>
      </c>
      <c r="O301" s="15">
        <f>Calculations!P274</f>
        <v>0.38442092213219919</v>
      </c>
      <c r="P301" s="15">
        <f>Calculations!N274</f>
        <v>4.5427074450500003E-3</v>
      </c>
      <c r="Q301" s="15">
        <f>Calculations!Q274</f>
        <v>0.23149471578513348</v>
      </c>
      <c r="R301" s="15">
        <f>Calculations!O274</f>
        <v>2.70626180747E-2</v>
      </c>
      <c r="S301" s="15">
        <f>Calculations!R274</f>
        <v>1.3791011539672982</v>
      </c>
      <c r="T301" s="38" t="s">
        <v>659</v>
      </c>
      <c r="U301" s="14" t="s">
        <v>655</v>
      </c>
      <c r="V301" s="14" t="s">
        <v>45</v>
      </c>
    </row>
    <row r="302" spans="2:22" x14ac:dyDescent="0.2">
      <c r="B302" s="14" t="str">
        <f>Calculations!A275</f>
        <v>SFRA276</v>
      </c>
      <c r="C302" s="34" t="str">
        <f>Calculations!B275</f>
        <v>Belmont Farm, Haslingden Old Road</v>
      </c>
      <c r="D302" s="14" t="str">
        <f>Calculations!C275</f>
        <v>Residential</v>
      </c>
      <c r="E302" s="15">
        <f>Calculations!D275</f>
        <v>0.51910675888900004</v>
      </c>
      <c r="F302" s="15">
        <f>Calculations!H275</f>
        <v>0.51910675888900004</v>
      </c>
      <c r="G302" s="15">
        <f>Calculations!L275</f>
        <v>100</v>
      </c>
      <c r="H302" s="15">
        <f>Calculations!G275</f>
        <v>0</v>
      </c>
      <c r="I302" s="15">
        <f>Calculations!K275</f>
        <v>0</v>
      </c>
      <c r="J302" s="15">
        <f>Calculations!F275</f>
        <v>0</v>
      </c>
      <c r="K302" s="15">
        <f>Calculations!J275</f>
        <v>0</v>
      </c>
      <c r="L302" s="15">
        <f>Calculations!E275</f>
        <v>0</v>
      </c>
      <c r="M302" s="15">
        <f>Calculations!I275</f>
        <v>0</v>
      </c>
      <c r="N302" s="15">
        <f>Calculations!M275</f>
        <v>0</v>
      </c>
      <c r="O302" s="15">
        <f>Calculations!P275</f>
        <v>0</v>
      </c>
      <c r="P302" s="15">
        <f>Calculations!N275</f>
        <v>0</v>
      </c>
      <c r="Q302" s="15">
        <f>Calculations!Q275</f>
        <v>0</v>
      </c>
      <c r="R302" s="15">
        <f>Calculations!O275</f>
        <v>0</v>
      </c>
      <c r="S302" s="15">
        <f>Calculations!R275</f>
        <v>0</v>
      </c>
      <c r="T302" s="38" t="s">
        <v>659</v>
      </c>
      <c r="U302" s="14" t="s">
        <v>656</v>
      </c>
      <c r="V302" s="14" t="s">
        <v>46</v>
      </c>
    </row>
    <row r="303" spans="2:22" ht="25.5" x14ac:dyDescent="0.2">
      <c r="B303" s="14" t="str">
        <f>Calculations!A276</f>
        <v>SFRA277</v>
      </c>
      <c r="C303" s="34" t="str">
        <f>Calculations!B276</f>
        <v>Spare land, bit of land next to Loveclough Park</v>
      </c>
      <c r="D303" s="14" t="str">
        <f>Calculations!C276</f>
        <v>Residential</v>
      </c>
      <c r="E303" s="15">
        <f>Calculations!D276</f>
        <v>0.15214491835800001</v>
      </c>
      <c r="F303" s="15">
        <f>Calculations!H276</f>
        <v>0.15214491835800001</v>
      </c>
      <c r="G303" s="15">
        <f>Calculations!L276</f>
        <v>100</v>
      </c>
      <c r="H303" s="15">
        <f>Calculations!G276</f>
        <v>0</v>
      </c>
      <c r="I303" s="15">
        <f>Calculations!K276</f>
        <v>0</v>
      </c>
      <c r="J303" s="15">
        <f>Calculations!F276</f>
        <v>0</v>
      </c>
      <c r="K303" s="15">
        <f>Calculations!J276</f>
        <v>0</v>
      </c>
      <c r="L303" s="15">
        <f>Calculations!E276</f>
        <v>0</v>
      </c>
      <c r="M303" s="15">
        <f>Calculations!I276</f>
        <v>0</v>
      </c>
      <c r="N303" s="15">
        <f>Calculations!M276</f>
        <v>0</v>
      </c>
      <c r="O303" s="15">
        <f>Calculations!P276</f>
        <v>0</v>
      </c>
      <c r="P303" s="15">
        <f>Calculations!N276</f>
        <v>0</v>
      </c>
      <c r="Q303" s="15">
        <f>Calculations!Q276</f>
        <v>0</v>
      </c>
      <c r="R303" s="15">
        <f>Calculations!O276</f>
        <v>0</v>
      </c>
      <c r="S303" s="15">
        <f>Calculations!R276</f>
        <v>0</v>
      </c>
      <c r="T303" s="38" t="s">
        <v>659</v>
      </c>
      <c r="U303" s="14" t="s">
        <v>656</v>
      </c>
      <c r="V303" s="14" t="s">
        <v>46</v>
      </c>
    </row>
    <row r="304" spans="2:22" ht="25.5" x14ac:dyDescent="0.2">
      <c r="B304" s="14" t="str">
        <f>Calculations!A277</f>
        <v>SFRA278</v>
      </c>
      <c r="C304" s="34" t="str">
        <f>Calculations!B277</f>
        <v>Site of former Hawthorn Mill, Folly Clough Crawshawbooth</v>
      </c>
      <c r="D304" s="14" t="str">
        <f>Calculations!C277</f>
        <v>Residential</v>
      </c>
      <c r="E304" s="15">
        <f>Calculations!D277</f>
        <v>0.777683068767</v>
      </c>
      <c r="F304" s="15">
        <f>Calculations!H277</f>
        <v>0.777683068767</v>
      </c>
      <c r="G304" s="15">
        <f>Calculations!L277</f>
        <v>100</v>
      </c>
      <c r="H304" s="15">
        <f>Calculations!G277</f>
        <v>0</v>
      </c>
      <c r="I304" s="15">
        <f>Calculations!K277</f>
        <v>0</v>
      </c>
      <c r="J304" s="15">
        <f>Calculations!F277</f>
        <v>0</v>
      </c>
      <c r="K304" s="15">
        <f>Calculations!J277</f>
        <v>0</v>
      </c>
      <c r="L304" s="15">
        <f>Calculations!E277</f>
        <v>0</v>
      </c>
      <c r="M304" s="15">
        <f>Calculations!I277</f>
        <v>0</v>
      </c>
      <c r="N304" s="15">
        <f>Calculations!M277</f>
        <v>8.1453988849099993E-3</v>
      </c>
      <c r="O304" s="15">
        <f>Calculations!P277</f>
        <v>1.0473931106439487</v>
      </c>
      <c r="P304" s="15">
        <f>Calculations!N277</f>
        <v>1.5706949765400002E-2</v>
      </c>
      <c r="Q304" s="15">
        <f>Calculations!Q277</f>
        <v>2.0197109074655613</v>
      </c>
      <c r="R304" s="15">
        <f>Calculations!O277</f>
        <v>0.19673983879099999</v>
      </c>
      <c r="S304" s="15">
        <f>Calculations!R277</f>
        <v>25.298202660233667</v>
      </c>
      <c r="T304" s="38" t="s">
        <v>658</v>
      </c>
      <c r="U304" s="14" t="s">
        <v>47</v>
      </c>
      <c r="V304" s="14" t="s">
        <v>44</v>
      </c>
    </row>
    <row r="305" spans="2:22" x14ac:dyDescent="0.2">
      <c r="B305" s="14" t="str">
        <f>Calculations!A278</f>
        <v>SFRA279</v>
      </c>
      <c r="C305" s="34" t="str">
        <f>Calculations!B278</f>
        <v>Land at Blackwood Road, Stacksteads</v>
      </c>
      <c r="D305" s="14" t="str">
        <f>Calculations!C278</f>
        <v>Residential</v>
      </c>
      <c r="E305" s="15">
        <f>Calculations!D278</f>
        <v>1.2288653886800001</v>
      </c>
      <c r="F305" s="15">
        <f>Calculations!H278</f>
        <v>1.2288653886800001</v>
      </c>
      <c r="G305" s="15">
        <f>Calculations!L278</f>
        <v>100</v>
      </c>
      <c r="H305" s="15">
        <f>Calculations!G278</f>
        <v>0</v>
      </c>
      <c r="I305" s="15">
        <f>Calculations!K278</f>
        <v>0</v>
      </c>
      <c r="J305" s="15">
        <f>Calculations!F278</f>
        <v>0</v>
      </c>
      <c r="K305" s="15">
        <f>Calculations!J278</f>
        <v>0</v>
      </c>
      <c r="L305" s="15">
        <f>Calculations!E278</f>
        <v>0</v>
      </c>
      <c r="M305" s="15">
        <f>Calculations!I278</f>
        <v>0</v>
      </c>
      <c r="N305" s="15">
        <f>Calculations!M278</f>
        <v>0</v>
      </c>
      <c r="O305" s="15">
        <f>Calculations!P278</f>
        <v>0</v>
      </c>
      <c r="P305" s="15">
        <f>Calculations!N278</f>
        <v>0</v>
      </c>
      <c r="Q305" s="15">
        <f>Calculations!Q278</f>
        <v>0</v>
      </c>
      <c r="R305" s="15">
        <f>Calculations!O278</f>
        <v>2.9600000000000001E-2</v>
      </c>
      <c r="S305" s="15">
        <f>Calculations!R278</f>
        <v>2.408725990061058</v>
      </c>
      <c r="T305" s="38" t="s">
        <v>659</v>
      </c>
      <c r="U305" s="14" t="s">
        <v>655</v>
      </c>
      <c r="V305" s="14" t="s">
        <v>45</v>
      </c>
    </row>
    <row r="306" spans="2:22" ht="25.5" x14ac:dyDescent="0.2">
      <c r="B306" s="14" t="str">
        <f>Calculations!A279</f>
        <v>SFRA280</v>
      </c>
      <c r="C306" s="34" t="str">
        <f>Calculations!B279</f>
        <v>Hutch Bank Farm, Flip Road, Haslingden</v>
      </c>
      <c r="D306" s="14" t="str">
        <f>Calculations!C279</f>
        <v>Mixed Use</v>
      </c>
      <c r="E306" s="15">
        <f>Calculations!D279</f>
        <v>0.86709884611300003</v>
      </c>
      <c r="F306" s="15">
        <f>Calculations!H279</f>
        <v>0.86709884611300003</v>
      </c>
      <c r="G306" s="15">
        <f>Calculations!L279</f>
        <v>100</v>
      </c>
      <c r="H306" s="15">
        <f>Calculations!G279</f>
        <v>0</v>
      </c>
      <c r="I306" s="15">
        <f>Calculations!K279</f>
        <v>0</v>
      </c>
      <c r="J306" s="15">
        <f>Calculations!F279</f>
        <v>0</v>
      </c>
      <c r="K306" s="15">
        <f>Calculations!J279</f>
        <v>0</v>
      </c>
      <c r="L306" s="15">
        <f>Calculations!E279</f>
        <v>0</v>
      </c>
      <c r="M306" s="15">
        <f>Calculations!I279</f>
        <v>0</v>
      </c>
      <c r="N306" s="15">
        <f>Calculations!M279</f>
        <v>0</v>
      </c>
      <c r="O306" s="15">
        <f>Calculations!P279</f>
        <v>0</v>
      </c>
      <c r="P306" s="15">
        <f>Calculations!N279</f>
        <v>0</v>
      </c>
      <c r="Q306" s="15">
        <f>Calculations!Q279</f>
        <v>0</v>
      </c>
      <c r="R306" s="15">
        <f>Calculations!O279</f>
        <v>0</v>
      </c>
      <c r="S306" s="15">
        <f>Calculations!R279</f>
        <v>0</v>
      </c>
      <c r="T306" s="38" t="s">
        <v>659</v>
      </c>
      <c r="U306" s="14" t="s">
        <v>656</v>
      </c>
      <c r="V306" s="14" t="s">
        <v>46</v>
      </c>
    </row>
    <row r="307" spans="2:22" ht="38.25" x14ac:dyDescent="0.2">
      <c r="B307" s="14" t="str">
        <f>Calculations!A280</f>
        <v>SFRA281</v>
      </c>
      <c r="C307" s="34" t="str">
        <f>Calculations!B280</f>
        <v>Knott Mill Works, Pilling Street and Orchard Works, Miller Barn Lane, Waterfoot</v>
      </c>
      <c r="D307" s="14" t="str">
        <f>Calculations!C280</f>
        <v>Residential</v>
      </c>
      <c r="E307" s="15">
        <f>Calculations!D280</f>
        <v>6.4181412429399995E-2</v>
      </c>
      <c r="F307" s="15">
        <f>Calculations!H280</f>
        <v>6.4181412429399995E-2</v>
      </c>
      <c r="G307" s="15">
        <f>Calculations!L280</f>
        <v>100</v>
      </c>
      <c r="H307" s="15">
        <f>Calculations!G280</f>
        <v>0</v>
      </c>
      <c r="I307" s="15">
        <f>Calculations!K280</f>
        <v>0</v>
      </c>
      <c r="J307" s="15">
        <f>Calculations!F280</f>
        <v>0</v>
      </c>
      <c r="K307" s="15">
        <f>Calculations!J280</f>
        <v>0</v>
      </c>
      <c r="L307" s="15">
        <f>Calculations!E280</f>
        <v>0</v>
      </c>
      <c r="M307" s="15">
        <f>Calculations!I280</f>
        <v>0</v>
      </c>
      <c r="N307" s="15">
        <f>Calculations!M280</f>
        <v>0</v>
      </c>
      <c r="O307" s="15">
        <f>Calculations!P280</f>
        <v>0</v>
      </c>
      <c r="P307" s="15">
        <f>Calculations!N280</f>
        <v>0</v>
      </c>
      <c r="Q307" s="15">
        <f>Calculations!Q280</f>
        <v>0</v>
      </c>
      <c r="R307" s="15">
        <f>Calculations!O280</f>
        <v>0</v>
      </c>
      <c r="S307" s="15">
        <f>Calculations!R280</f>
        <v>0</v>
      </c>
      <c r="T307" s="38" t="s">
        <v>659</v>
      </c>
      <c r="U307" s="14" t="s">
        <v>656</v>
      </c>
      <c r="V307" s="14" t="s">
        <v>46</v>
      </c>
    </row>
    <row r="308" spans="2:22" ht="25.5" x14ac:dyDescent="0.2">
      <c r="B308" s="14" t="str">
        <f>Calculations!A281</f>
        <v>SFRA282</v>
      </c>
      <c r="C308" s="34" t="str">
        <f>Calculations!B281</f>
        <v>Land north of Co-operative Street, Helmshore</v>
      </c>
      <c r="D308" s="14" t="str">
        <f>Calculations!C281</f>
        <v>Residential</v>
      </c>
      <c r="E308" s="15">
        <f>Calculations!D281</f>
        <v>0.101705366677</v>
      </c>
      <c r="F308" s="15">
        <f>Calculations!H281</f>
        <v>0.101705366677</v>
      </c>
      <c r="G308" s="15">
        <f>Calculations!L281</f>
        <v>100</v>
      </c>
      <c r="H308" s="15">
        <f>Calculations!G281</f>
        <v>0</v>
      </c>
      <c r="I308" s="15">
        <f>Calculations!K281</f>
        <v>0</v>
      </c>
      <c r="J308" s="15">
        <f>Calculations!F281</f>
        <v>0</v>
      </c>
      <c r="K308" s="15">
        <f>Calculations!J281</f>
        <v>0</v>
      </c>
      <c r="L308" s="15">
        <f>Calculations!E281</f>
        <v>0</v>
      </c>
      <c r="M308" s="15">
        <f>Calculations!I281</f>
        <v>0</v>
      </c>
      <c r="N308" s="15">
        <f>Calculations!M281</f>
        <v>0</v>
      </c>
      <c r="O308" s="15">
        <f>Calculations!P281</f>
        <v>0</v>
      </c>
      <c r="P308" s="15">
        <f>Calculations!N281</f>
        <v>0</v>
      </c>
      <c r="Q308" s="15">
        <f>Calculations!Q281</f>
        <v>0</v>
      </c>
      <c r="R308" s="15">
        <f>Calculations!O281</f>
        <v>1.2344899999899999E-3</v>
      </c>
      <c r="S308" s="15">
        <f>Calculations!R281</f>
        <v>1.2137904225944565</v>
      </c>
      <c r="T308" s="38" t="s">
        <v>659</v>
      </c>
      <c r="U308" s="14" t="s">
        <v>655</v>
      </c>
      <c r="V308" s="14" t="s">
        <v>45</v>
      </c>
    </row>
    <row r="309" spans="2:22" x14ac:dyDescent="0.2">
      <c r="B309" s="14" t="str">
        <f>Calculations!A282</f>
        <v>SFRA283</v>
      </c>
      <c r="C309" s="34" t="str">
        <f>Calculations!B282</f>
        <v>Clod Lane, Haslingden</v>
      </c>
      <c r="D309" s="14" t="str">
        <f>Calculations!C282</f>
        <v>Mixed Use</v>
      </c>
      <c r="E309" s="15">
        <f>Calculations!D282</f>
        <v>0.42250977013899998</v>
      </c>
      <c r="F309" s="15">
        <f>Calculations!H282</f>
        <v>0.42250977013899998</v>
      </c>
      <c r="G309" s="15">
        <f>Calculations!L282</f>
        <v>100</v>
      </c>
      <c r="H309" s="15">
        <f>Calculations!G282</f>
        <v>0</v>
      </c>
      <c r="I309" s="15">
        <f>Calculations!K282</f>
        <v>0</v>
      </c>
      <c r="J309" s="15">
        <f>Calculations!F282</f>
        <v>0</v>
      </c>
      <c r="K309" s="15">
        <f>Calculations!J282</f>
        <v>0</v>
      </c>
      <c r="L309" s="15">
        <f>Calculations!E282</f>
        <v>0</v>
      </c>
      <c r="M309" s="15">
        <f>Calculations!I282</f>
        <v>0</v>
      </c>
      <c r="N309" s="15">
        <f>Calculations!M282</f>
        <v>0</v>
      </c>
      <c r="O309" s="15">
        <f>Calculations!P282</f>
        <v>0</v>
      </c>
      <c r="P309" s="15">
        <f>Calculations!N282</f>
        <v>0</v>
      </c>
      <c r="Q309" s="15">
        <f>Calculations!Q282</f>
        <v>0</v>
      </c>
      <c r="R309" s="15">
        <f>Calculations!O282</f>
        <v>0</v>
      </c>
      <c r="S309" s="15">
        <f>Calculations!R282</f>
        <v>0</v>
      </c>
      <c r="T309" s="38" t="s">
        <v>659</v>
      </c>
      <c r="U309" s="14" t="s">
        <v>656</v>
      </c>
      <c r="V309" s="14" t="s">
        <v>46</v>
      </c>
    </row>
    <row r="310" spans="2:22" ht="25.5" x14ac:dyDescent="0.2">
      <c r="B310" s="14" t="str">
        <f>Calculations!A283</f>
        <v>SFRA284</v>
      </c>
      <c r="C310" s="34" t="str">
        <f>Calculations!B283</f>
        <v>Bull Hall Barn, Todmorden Road, Bacup</v>
      </c>
      <c r="D310" s="14" t="str">
        <f>Calculations!C283</f>
        <v>Residential</v>
      </c>
      <c r="E310" s="15">
        <f>Calculations!D283</f>
        <v>1.0844632431800001</v>
      </c>
      <c r="F310" s="15">
        <f>Calculations!H283</f>
        <v>1.0844632431800001</v>
      </c>
      <c r="G310" s="15">
        <f>Calculations!L283</f>
        <v>100</v>
      </c>
      <c r="H310" s="15">
        <f>Calculations!G283</f>
        <v>0</v>
      </c>
      <c r="I310" s="15">
        <f>Calculations!K283</f>
        <v>0</v>
      </c>
      <c r="J310" s="15">
        <f>Calculations!F283</f>
        <v>0</v>
      </c>
      <c r="K310" s="15">
        <f>Calculations!J283</f>
        <v>0</v>
      </c>
      <c r="L310" s="15">
        <f>Calculations!E283</f>
        <v>0</v>
      </c>
      <c r="M310" s="15">
        <f>Calculations!I283</f>
        <v>0</v>
      </c>
      <c r="N310" s="15">
        <f>Calculations!M283</f>
        <v>0</v>
      </c>
      <c r="O310" s="15">
        <f>Calculations!P283</f>
        <v>0</v>
      </c>
      <c r="P310" s="15">
        <f>Calculations!N283</f>
        <v>0</v>
      </c>
      <c r="Q310" s="15">
        <f>Calculations!Q283</f>
        <v>0</v>
      </c>
      <c r="R310" s="15">
        <f>Calculations!O283</f>
        <v>3.9111779797799999E-2</v>
      </c>
      <c r="S310" s="15">
        <f>Calculations!R283</f>
        <v>3.6065565194364262</v>
      </c>
      <c r="T310" s="38" t="s">
        <v>659</v>
      </c>
      <c r="U310" s="14" t="s">
        <v>655</v>
      </c>
      <c r="V310" s="14" t="s">
        <v>45</v>
      </c>
    </row>
    <row r="311" spans="2:22" ht="25.5" x14ac:dyDescent="0.2">
      <c r="B311" s="14" t="str">
        <f>Calculations!A284</f>
        <v>SFRA286</v>
      </c>
      <c r="C311" s="34" t="str">
        <f>Calculations!B284</f>
        <v>Sites at Stack Lane and New Line, Bacup</v>
      </c>
      <c r="D311" s="14" t="str">
        <f>Calculations!C284</f>
        <v>Residential</v>
      </c>
      <c r="E311" s="15">
        <f>Calculations!D284</f>
        <v>2.9284484198500001E-2</v>
      </c>
      <c r="F311" s="15">
        <f>Calculations!H284</f>
        <v>2.9284484198500001E-2</v>
      </c>
      <c r="G311" s="15">
        <f>Calculations!L284</f>
        <v>100</v>
      </c>
      <c r="H311" s="15">
        <f>Calculations!G284</f>
        <v>0</v>
      </c>
      <c r="I311" s="15">
        <f>Calculations!K284</f>
        <v>0</v>
      </c>
      <c r="J311" s="15">
        <f>Calculations!F284</f>
        <v>0</v>
      </c>
      <c r="K311" s="15">
        <f>Calculations!J284</f>
        <v>0</v>
      </c>
      <c r="L311" s="15">
        <f>Calculations!E284</f>
        <v>0</v>
      </c>
      <c r="M311" s="15">
        <f>Calculations!I284</f>
        <v>0</v>
      </c>
      <c r="N311" s="15">
        <f>Calculations!M284</f>
        <v>0</v>
      </c>
      <c r="O311" s="15">
        <f>Calculations!P284</f>
        <v>0</v>
      </c>
      <c r="P311" s="15">
        <f>Calculations!N284</f>
        <v>0</v>
      </c>
      <c r="Q311" s="15">
        <f>Calculations!Q284</f>
        <v>0</v>
      </c>
      <c r="R311" s="15">
        <f>Calculations!O284</f>
        <v>0</v>
      </c>
      <c r="S311" s="15">
        <f>Calculations!R284</f>
        <v>0</v>
      </c>
      <c r="T311" s="38" t="s">
        <v>659</v>
      </c>
      <c r="U311" s="14" t="s">
        <v>656</v>
      </c>
      <c r="V311" s="14" t="s">
        <v>46</v>
      </c>
    </row>
    <row r="312" spans="2:22" ht="25.5" x14ac:dyDescent="0.2">
      <c r="B312" s="14" t="str">
        <f>Calculations!A285</f>
        <v>SFRA286</v>
      </c>
      <c r="C312" s="34" t="str">
        <f>Calculations!B285</f>
        <v>Sites at Stack Lane and New Line, Bacup</v>
      </c>
      <c r="D312" s="14" t="str">
        <f>Calculations!C285</f>
        <v>Residential</v>
      </c>
      <c r="E312" s="15">
        <f>Calculations!D285</f>
        <v>9.3435032564500003E-2</v>
      </c>
      <c r="F312" s="15">
        <f>Calculations!H285</f>
        <v>9.3435032564500003E-2</v>
      </c>
      <c r="G312" s="15">
        <f>Calculations!L285</f>
        <v>100</v>
      </c>
      <c r="H312" s="15">
        <f>Calculations!G285</f>
        <v>0</v>
      </c>
      <c r="I312" s="15">
        <f>Calculations!K285</f>
        <v>0</v>
      </c>
      <c r="J312" s="15">
        <f>Calculations!F285</f>
        <v>0</v>
      </c>
      <c r="K312" s="15">
        <f>Calculations!J285</f>
        <v>0</v>
      </c>
      <c r="L312" s="15">
        <f>Calculations!E285</f>
        <v>0</v>
      </c>
      <c r="M312" s="15">
        <f>Calculations!I285</f>
        <v>0</v>
      </c>
      <c r="N312" s="15">
        <f>Calculations!M285</f>
        <v>0</v>
      </c>
      <c r="O312" s="15">
        <f>Calculations!P285</f>
        <v>0</v>
      </c>
      <c r="P312" s="15">
        <f>Calculations!N285</f>
        <v>0</v>
      </c>
      <c r="Q312" s="15">
        <f>Calculations!Q285</f>
        <v>0</v>
      </c>
      <c r="R312" s="15">
        <f>Calculations!O285</f>
        <v>0</v>
      </c>
      <c r="S312" s="15">
        <f>Calculations!R285</f>
        <v>0</v>
      </c>
      <c r="T312" s="38" t="s">
        <v>659</v>
      </c>
      <c r="U312" s="14" t="s">
        <v>656</v>
      </c>
      <c r="V312" s="14" t="s">
        <v>46</v>
      </c>
    </row>
    <row r="313" spans="2:22" ht="25.5" x14ac:dyDescent="0.2">
      <c r="B313" s="14" t="str">
        <f>Calculations!A286</f>
        <v>SFRA287</v>
      </c>
      <c r="C313" s="34" t="str">
        <f>Calculations!B286</f>
        <v>Glen Mill, 640 Newchurch Road, Stacksteads</v>
      </c>
      <c r="D313" s="14" t="str">
        <f>Calculations!C286</f>
        <v>Residential</v>
      </c>
      <c r="E313" s="15">
        <f>Calculations!D286</f>
        <v>0.17640177595699999</v>
      </c>
      <c r="F313" s="15">
        <f>Calculations!H286</f>
        <v>0.16549308455209999</v>
      </c>
      <c r="G313" s="15">
        <f>Calculations!L286</f>
        <v>93.815996836925763</v>
      </c>
      <c r="H313" s="15">
        <f>Calculations!G286</f>
        <v>0</v>
      </c>
      <c r="I313" s="15">
        <f>Calculations!K286</f>
        <v>0</v>
      </c>
      <c r="J313" s="15">
        <f>Calculations!F286</f>
        <v>1.0908691404900001E-2</v>
      </c>
      <c r="K313" s="15">
        <f>Calculations!J286</f>
        <v>6.184003163074232</v>
      </c>
      <c r="L313" s="15">
        <f>Calculations!E286</f>
        <v>0</v>
      </c>
      <c r="M313" s="15">
        <f>Calculations!I286</f>
        <v>0</v>
      </c>
      <c r="N313" s="15">
        <f>Calculations!M286</f>
        <v>1.82732808845E-3</v>
      </c>
      <c r="O313" s="15">
        <f>Calculations!P286</f>
        <v>1.0358898477844309</v>
      </c>
      <c r="P313" s="15">
        <f>Calculations!N286</f>
        <v>1.4351690246300001E-3</v>
      </c>
      <c r="Q313" s="15">
        <f>Calculations!Q286</f>
        <v>0.8135796914991601</v>
      </c>
      <c r="R313" s="15">
        <f>Calculations!O286</f>
        <v>1.73021688343E-2</v>
      </c>
      <c r="S313" s="15">
        <f>Calculations!R286</f>
        <v>9.8083869850140317</v>
      </c>
      <c r="T313" s="38" t="s">
        <v>659</v>
      </c>
      <c r="U313" s="14" t="s">
        <v>43</v>
      </c>
      <c r="V313" s="14" t="s">
        <v>44</v>
      </c>
    </row>
    <row r="314" spans="2:22" x14ac:dyDescent="0.2">
      <c r="B314" s="14" t="str">
        <f>Calculations!A287</f>
        <v>SFRA288</v>
      </c>
      <c r="C314" s="34" t="str">
        <f>Calculations!B287</f>
        <v>Elton Banks, Burnley Road, Edenfield</v>
      </c>
      <c r="D314" s="14" t="str">
        <f>Calculations!C287</f>
        <v>Residential</v>
      </c>
      <c r="E314" s="15">
        <f>Calculations!D287</f>
        <v>0.637819806366</v>
      </c>
      <c r="F314" s="15">
        <f>Calculations!H287</f>
        <v>0.637819806366</v>
      </c>
      <c r="G314" s="15">
        <f>Calculations!L287</f>
        <v>100</v>
      </c>
      <c r="H314" s="15">
        <f>Calculations!G287</f>
        <v>0</v>
      </c>
      <c r="I314" s="15">
        <f>Calculations!K287</f>
        <v>0</v>
      </c>
      <c r="J314" s="15">
        <f>Calculations!F287</f>
        <v>0</v>
      </c>
      <c r="K314" s="15">
        <f>Calculations!J287</f>
        <v>0</v>
      </c>
      <c r="L314" s="15">
        <f>Calculations!E287</f>
        <v>0</v>
      </c>
      <c r="M314" s="15">
        <f>Calculations!I287</f>
        <v>0</v>
      </c>
      <c r="N314" s="15">
        <f>Calculations!M287</f>
        <v>2.1788612751100001E-3</v>
      </c>
      <c r="O314" s="15">
        <f>Calculations!P287</f>
        <v>0.34161078934254741</v>
      </c>
      <c r="P314" s="15">
        <f>Calculations!N287</f>
        <v>1.7944175494800001E-3</v>
      </c>
      <c r="Q314" s="15">
        <f>Calculations!Q287</f>
        <v>0.28133612841278088</v>
      </c>
      <c r="R314" s="15">
        <f>Calculations!O287</f>
        <v>1.98062756551E-2</v>
      </c>
      <c r="S314" s="15">
        <f>Calculations!R287</f>
        <v>3.1053089693070097</v>
      </c>
      <c r="T314" s="38" t="s">
        <v>659</v>
      </c>
      <c r="U314" s="14" t="s">
        <v>655</v>
      </c>
      <c r="V314" s="14" t="s">
        <v>45</v>
      </c>
    </row>
    <row r="315" spans="2:22" x14ac:dyDescent="0.2">
      <c r="B315" s="14" t="str">
        <f>Calculations!A288</f>
        <v>SFRA289</v>
      </c>
      <c r="C315" s="34" t="str">
        <f>Calculations!B288</f>
        <v>Land at Acre Avenue, Stacksteads</v>
      </c>
      <c r="D315" s="14" t="str">
        <f>Calculations!C288</f>
        <v>Residential</v>
      </c>
      <c r="E315" s="15">
        <f>Calculations!D288</f>
        <v>1.3722113097799999</v>
      </c>
      <c r="F315" s="15">
        <f>Calculations!H288</f>
        <v>1.3722113097799999</v>
      </c>
      <c r="G315" s="15">
        <f>Calculations!L288</f>
        <v>100</v>
      </c>
      <c r="H315" s="15">
        <f>Calculations!G288</f>
        <v>0</v>
      </c>
      <c r="I315" s="15">
        <f>Calculations!K288</f>
        <v>0</v>
      </c>
      <c r="J315" s="15">
        <f>Calculations!F288</f>
        <v>0</v>
      </c>
      <c r="K315" s="15">
        <f>Calculations!J288</f>
        <v>0</v>
      </c>
      <c r="L315" s="15">
        <f>Calculations!E288</f>
        <v>0</v>
      </c>
      <c r="M315" s="15">
        <f>Calculations!I288</f>
        <v>0</v>
      </c>
      <c r="N315" s="15">
        <f>Calculations!M288</f>
        <v>0</v>
      </c>
      <c r="O315" s="15">
        <f>Calculations!P288</f>
        <v>0</v>
      </c>
      <c r="P315" s="15">
        <f>Calculations!N288</f>
        <v>1.12E-2</v>
      </c>
      <c r="Q315" s="15">
        <f>Calculations!Q288</f>
        <v>0.81620082272865402</v>
      </c>
      <c r="R315" s="15">
        <f>Calculations!O288</f>
        <v>2.12E-2</v>
      </c>
      <c r="S315" s="15">
        <f>Calculations!R288</f>
        <v>1.5449515573078096</v>
      </c>
      <c r="T315" s="38" t="s">
        <v>659</v>
      </c>
      <c r="U315" s="14" t="s">
        <v>655</v>
      </c>
      <c r="V315" s="14" t="s">
        <v>45</v>
      </c>
    </row>
    <row r="316" spans="2:22" x14ac:dyDescent="0.2">
      <c r="B316" s="14" t="str">
        <f>Calculations!A289</f>
        <v>SFRA290</v>
      </c>
      <c r="C316" s="34" t="str">
        <f>Calculations!B289</f>
        <v>Anvil Street, Bacup</v>
      </c>
      <c r="D316" s="14" t="str">
        <f>Calculations!C289</f>
        <v>Residential</v>
      </c>
      <c r="E316" s="15">
        <f>Calculations!D289</f>
        <v>0.11943816262699999</v>
      </c>
      <c r="F316" s="15">
        <f>Calculations!H289</f>
        <v>0.11943816262699999</v>
      </c>
      <c r="G316" s="15">
        <f>Calculations!L289</f>
        <v>100</v>
      </c>
      <c r="H316" s="15">
        <f>Calculations!G289</f>
        <v>0</v>
      </c>
      <c r="I316" s="15">
        <f>Calculations!K289</f>
        <v>0</v>
      </c>
      <c r="J316" s="15">
        <f>Calculations!F289</f>
        <v>0</v>
      </c>
      <c r="K316" s="15">
        <f>Calculations!J289</f>
        <v>0</v>
      </c>
      <c r="L316" s="15">
        <f>Calculations!E289</f>
        <v>0</v>
      </c>
      <c r="M316" s="15">
        <f>Calculations!I289</f>
        <v>0</v>
      </c>
      <c r="N316" s="15">
        <f>Calculations!M289</f>
        <v>0</v>
      </c>
      <c r="O316" s="15">
        <f>Calculations!P289</f>
        <v>0</v>
      </c>
      <c r="P316" s="15">
        <f>Calculations!N289</f>
        <v>0</v>
      </c>
      <c r="Q316" s="15">
        <f>Calculations!Q289</f>
        <v>0</v>
      </c>
      <c r="R316" s="15">
        <f>Calculations!O289</f>
        <v>0</v>
      </c>
      <c r="S316" s="15">
        <f>Calculations!R289</f>
        <v>0</v>
      </c>
      <c r="T316" s="38" t="s">
        <v>659</v>
      </c>
      <c r="U316" s="14" t="s">
        <v>656</v>
      </c>
      <c r="V316" s="14" t="s">
        <v>46</v>
      </c>
    </row>
    <row r="317" spans="2:22" x14ac:dyDescent="0.2">
      <c r="B317" s="14" t="str">
        <f>Calculations!A290</f>
        <v>SFRA291</v>
      </c>
      <c r="C317" s="34" t="str">
        <f>Calculations!B290</f>
        <v>Toll Bar Business Park</v>
      </c>
      <c r="D317" s="14" t="str">
        <f>Calculations!C290</f>
        <v>Residential</v>
      </c>
      <c r="E317" s="15">
        <f>Calculations!D290</f>
        <v>0.79812278729399999</v>
      </c>
      <c r="F317" s="15">
        <f>Calculations!H290</f>
        <v>0.620053374697075</v>
      </c>
      <c r="G317" s="15">
        <f>Calculations!L290</f>
        <v>77.6889702396969</v>
      </c>
      <c r="H317" s="15">
        <f>Calculations!G290</f>
        <v>0.17749259966700001</v>
      </c>
      <c r="I317" s="15">
        <f>Calculations!K290</f>
        <v>22.238758558539697</v>
      </c>
      <c r="J317" s="15">
        <f>Calculations!F290</f>
        <v>5.7681292992499997E-4</v>
      </c>
      <c r="K317" s="15">
        <f>Calculations!J290</f>
        <v>7.2271201763410203E-2</v>
      </c>
      <c r="L317" s="15">
        <f>Calculations!E290</f>
        <v>0</v>
      </c>
      <c r="M317" s="15">
        <f>Calculations!I290</f>
        <v>0</v>
      </c>
      <c r="N317" s="15">
        <f>Calculations!M290</f>
        <v>0.13963602719599999</v>
      </c>
      <c r="O317" s="15">
        <f>Calculations!P290</f>
        <v>17.49555700187809</v>
      </c>
      <c r="P317" s="15">
        <f>Calculations!N290</f>
        <v>9.6523125065899995E-2</v>
      </c>
      <c r="Q317" s="15">
        <f>Calculations!Q290</f>
        <v>12.093768853932536</v>
      </c>
      <c r="R317" s="15">
        <f>Calculations!O290</f>
        <v>0.191874836888</v>
      </c>
      <c r="S317" s="15">
        <f>Calculations!R290</f>
        <v>24.040766651775868</v>
      </c>
      <c r="T317" s="38" t="s">
        <v>658</v>
      </c>
      <c r="U317" s="14" t="s">
        <v>43</v>
      </c>
      <c r="V317" s="14" t="s">
        <v>44</v>
      </c>
    </row>
    <row r="318" spans="2:22" x14ac:dyDescent="0.2">
      <c r="B318" s="14" t="str">
        <f>Calculations!A291</f>
        <v>SFRA292</v>
      </c>
      <c r="C318" s="34" t="str">
        <f>Calculations!B291</f>
        <v>Townsend Fold, Rawtenstall</v>
      </c>
      <c r="D318" s="14" t="str">
        <f>Calculations!C291</f>
        <v>Residential</v>
      </c>
      <c r="E318" s="15">
        <f>Calculations!D291</f>
        <v>3.6895501396100001</v>
      </c>
      <c r="F318" s="15">
        <f>Calculations!H291</f>
        <v>2.1522808271359999</v>
      </c>
      <c r="G318" s="15">
        <f>Calculations!L291</f>
        <v>58.334505446333473</v>
      </c>
      <c r="H318" s="15">
        <f>Calculations!G291</f>
        <v>1.1358225500700001</v>
      </c>
      <c r="I318" s="15">
        <f>Calculations!K291</f>
        <v>30.784852003395212</v>
      </c>
      <c r="J318" s="15">
        <f>Calculations!F291</f>
        <v>0.40144676240400001</v>
      </c>
      <c r="K318" s="15">
        <f>Calculations!J291</f>
        <v>10.880642550271306</v>
      </c>
      <c r="L318" s="15">
        <f>Calculations!E291</f>
        <v>0</v>
      </c>
      <c r="M318" s="15">
        <f>Calculations!I291</f>
        <v>0</v>
      </c>
      <c r="N318" s="15">
        <f>Calculations!M291</f>
        <v>0.536452157524</v>
      </c>
      <c r="O318" s="15">
        <f>Calculations!P291</f>
        <v>14.539771441639903</v>
      </c>
      <c r="P318" s="15">
        <f>Calculations!N291</f>
        <v>0.39461545490400002</v>
      </c>
      <c r="Q318" s="15">
        <f>Calculations!Q291</f>
        <v>10.695489693106932</v>
      </c>
      <c r="R318" s="15">
        <f>Calculations!O291</f>
        <v>0.57072145674100005</v>
      </c>
      <c r="S318" s="15">
        <f>Calculations!R291</f>
        <v>15.468591973148454</v>
      </c>
      <c r="T318" s="39" t="s">
        <v>658</v>
      </c>
      <c r="U318" s="39" t="s">
        <v>41</v>
      </c>
      <c r="V318" s="39" t="s">
        <v>42</v>
      </c>
    </row>
    <row r="319" spans="2:22" ht="25.5" x14ac:dyDescent="0.2">
      <c r="B319" s="14" t="str">
        <f>Calculations!A292</f>
        <v>SFRA293</v>
      </c>
      <c r="C319" s="34" t="str">
        <f>Calculations!B292</f>
        <v>Land to rear of Boars Head pub, Newchurch</v>
      </c>
      <c r="D319" s="14" t="str">
        <f>Calculations!C292</f>
        <v>Residential</v>
      </c>
      <c r="E319" s="15">
        <f>Calculations!D292</f>
        <v>0.19069714482700001</v>
      </c>
      <c r="F319" s="15">
        <f>Calculations!H292</f>
        <v>0.19069714482700001</v>
      </c>
      <c r="G319" s="15">
        <f>Calculations!L292</f>
        <v>100</v>
      </c>
      <c r="H319" s="15">
        <f>Calculations!G292</f>
        <v>0</v>
      </c>
      <c r="I319" s="15">
        <f>Calculations!K292</f>
        <v>0</v>
      </c>
      <c r="J319" s="15">
        <f>Calculations!F292</f>
        <v>0</v>
      </c>
      <c r="K319" s="15">
        <f>Calculations!J292</f>
        <v>0</v>
      </c>
      <c r="L319" s="15">
        <f>Calculations!E292</f>
        <v>0</v>
      </c>
      <c r="M319" s="15">
        <f>Calculations!I292</f>
        <v>0</v>
      </c>
      <c r="N319" s="15">
        <f>Calculations!M292</f>
        <v>0</v>
      </c>
      <c r="O319" s="15">
        <f>Calculations!P292</f>
        <v>0</v>
      </c>
      <c r="P319" s="15">
        <f>Calculations!N292</f>
        <v>0</v>
      </c>
      <c r="Q319" s="15">
        <f>Calculations!Q292</f>
        <v>0</v>
      </c>
      <c r="R319" s="15">
        <f>Calculations!O292</f>
        <v>2.8481099930600001E-7</v>
      </c>
      <c r="S319" s="15">
        <f>Calculations!R292</f>
        <v>1.4935252416305441E-4</v>
      </c>
      <c r="T319" s="38" t="s">
        <v>659</v>
      </c>
      <c r="U319" s="14" t="s">
        <v>655</v>
      </c>
      <c r="V319" s="14" t="s">
        <v>45</v>
      </c>
    </row>
    <row r="320" spans="2:22" ht="25.5" x14ac:dyDescent="0.2">
      <c r="B320" s="14" t="str">
        <f>Calculations!A293</f>
        <v>SFRA294</v>
      </c>
      <c r="C320" s="34" t="str">
        <f>Calculations!B293</f>
        <v>Land north-east of Pennine Road, Bacup</v>
      </c>
      <c r="D320" s="14" t="str">
        <f>Calculations!C293</f>
        <v>Residential</v>
      </c>
      <c r="E320" s="15">
        <f>Calculations!D293</f>
        <v>1.80345996706</v>
      </c>
      <c r="F320" s="15">
        <f>Calculations!H293</f>
        <v>1.80345996706</v>
      </c>
      <c r="G320" s="15">
        <f>Calculations!L293</f>
        <v>100</v>
      </c>
      <c r="H320" s="15">
        <f>Calculations!G293</f>
        <v>0</v>
      </c>
      <c r="I320" s="15">
        <f>Calculations!K293</f>
        <v>0</v>
      </c>
      <c r="J320" s="15">
        <f>Calculations!F293</f>
        <v>0</v>
      </c>
      <c r="K320" s="15">
        <f>Calculations!J293</f>
        <v>0</v>
      </c>
      <c r="L320" s="15">
        <f>Calculations!E293</f>
        <v>0</v>
      </c>
      <c r="M320" s="15">
        <f>Calculations!I293</f>
        <v>0</v>
      </c>
      <c r="N320" s="15">
        <f>Calculations!M293</f>
        <v>2.4447010225599999E-2</v>
      </c>
      <c r="O320" s="15">
        <f>Calculations!P293</f>
        <v>1.3555615689908276</v>
      </c>
      <c r="P320" s="15">
        <f>Calculations!N293</f>
        <v>1.6783511130400001E-2</v>
      </c>
      <c r="Q320" s="15">
        <f>Calculations!Q293</f>
        <v>0.93062842740892526</v>
      </c>
      <c r="R320" s="15">
        <f>Calculations!O293</f>
        <v>7.3988817766799997E-2</v>
      </c>
      <c r="S320" s="15">
        <f>Calculations!R293</f>
        <v>4.1026038347508509</v>
      </c>
      <c r="T320" s="38" t="s">
        <v>659</v>
      </c>
      <c r="U320" s="14" t="s">
        <v>655</v>
      </c>
      <c r="V320" s="14" t="s">
        <v>45</v>
      </c>
    </row>
    <row r="321" spans="2:22" ht="38.25" x14ac:dyDescent="0.2">
      <c r="B321" s="14" t="str">
        <f>Calculations!A294</f>
        <v>SFRA295</v>
      </c>
      <c r="C321" s="34" t="str">
        <f>Calculations!B294</f>
        <v>Grane Village, Land south of Grane Road/ east of Holcombe Road, Haslingden</v>
      </c>
      <c r="D321" s="14" t="str">
        <f>Calculations!C294</f>
        <v>Residential</v>
      </c>
      <c r="E321" s="15">
        <f>Calculations!D294</f>
        <v>6.1965216554099998</v>
      </c>
      <c r="F321" s="15">
        <f>Calculations!H294</f>
        <v>6.1965216554099998</v>
      </c>
      <c r="G321" s="15">
        <f>Calculations!L294</f>
        <v>100</v>
      </c>
      <c r="H321" s="15">
        <f>Calculations!G294</f>
        <v>0</v>
      </c>
      <c r="I321" s="15">
        <f>Calculations!K294</f>
        <v>0</v>
      </c>
      <c r="J321" s="15">
        <f>Calculations!F294</f>
        <v>0</v>
      </c>
      <c r="K321" s="15">
        <f>Calculations!J294</f>
        <v>0</v>
      </c>
      <c r="L321" s="15">
        <f>Calculations!E294</f>
        <v>0</v>
      </c>
      <c r="M321" s="15">
        <f>Calculations!I294</f>
        <v>0</v>
      </c>
      <c r="N321" s="15">
        <f>Calculations!M294</f>
        <v>0.21712117878000001</v>
      </c>
      <c r="O321" s="15">
        <f>Calculations!P294</f>
        <v>3.5039202774420701</v>
      </c>
      <c r="P321" s="15">
        <f>Calculations!N294</f>
        <v>0.12839497039700001</v>
      </c>
      <c r="Q321" s="15">
        <f>Calculations!Q294</f>
        <v>2.0720490871665422</v>
      </c>
      <c r="R321" s="15">
        <f>Calculations!O294</f>
        <v>0.41864748056700002</v>
      </c>
      <c r="S321" s="15">
        <f>Calculations!R294</f>
        <v>6.7561690872409246</v>
      </c>
      <c r="T321" s="38" t="s">
        <v>659</v>
      </c>
      <c r="U321" s="14" t="s">
        <v>655</v>
      </c>
      <c r="V321" s="14" t="s">
        <v>45</v>
      </c>
    </row>
    <row r="322" spans="2:22" x14ac:dyDescent="0.2">
      <c r="B322" s="14" t="str">
        <f>Calculations!A295</f>
        <v>SFRA296</v>
      </c>
      <c r="C322" s="34" t="str">
        <f>Calculations!B295</f>
        <v>Land of Eastgate, Whitworth</v>
      </c>
      <c r="D322" s="14" t="str">
        <f>Calculations!C295</f>
        <v>Residential</v>
      </c>
      <c r="E322" s="15">
        <f>Calculations!D295</f>
        <v>1.5838765153800001</v>
      </c>
      <c r="F322" s="15">
        <f>Calculations!H295</f>
        <v>1.5838765153800001</v>
      </c>
      <c r="G322" s="15">
        <f>Calculations!L295</f>
        <v>100</v>
      </c>
      <c r="H322" s="15">
        <f>Calculations!G295</f>
        <v>0</v>
      </c>
      <c r="I322" s="15">
        <f>Calculations!K295</f>
        <v>0</v>
      </c>
      <c r="J322" s="15">
        <f>Calculations!F295</f>
        <v>0</v>
      </c>
      <c r="K322" s="15">
        <f>Calculations!J295</f>
        <v>0</v>
      </c>
      <c r="L322" s="15">
        <f>Calculations!E295</f>
        <v>0</v>
      </c>
      <c r="M322" s="15">
        <f>Calculations!I295</f>
        <v>0</v>
      </c>
      <c r="N322" s="15">
        <f>Calculations!M295</f>
        <v>0.02</v>
      </c>
      <c r="O322" s="15">
        <f>Calculations!P295</f>
        <v>1.2627247014393446</v>
      </c>
      <c r="P322" s="15">
        <f>Calculations!N295</f>
        <v>5.1999999999999998E-3</v>
      </c>
      <c r="Q322" s="15">
        <f>Calculations!Q295</f>
        <v>0.32830842237422958</v>
      </c>
      <c r="R322" s="15">
        <f>Calculations!O295</f>
        <v>1.59069175742E-2</v>
      </c>
      <c r="S322" s="15">
        <f>Calculations!R295</f>
        <v>1.0043028872350979</v>
      </c>
      <c r="T322" s="38" t="s">
        <v>659</v>
      </c>
      <c r="U322" s="14" t="s">
        <v>655</v>
      </c>
      <c r="V322" s="14" t="s">
        <v>45</v>
      </c>
    </row>
    <row r="323" spans="2:22" x14ac:dyDescent="0.2">
      <c r="B323" s="14" t="str">
        <f>Calculations!A296</f>
        <v>SFRA297</v>
      </c>
      <c r="C323" s="34" t="str">
        <f>Calculations!B296</f>
        <v>Reedsholme Works, Rawtenstall</v>
      </c>
      <c r="D323" s="14" t="str">
        <f>Calculations!C296</f>
        <v>Residential</v>
      </c>
      <c r="E323" s="15">
        <f>Calculations!D296</f>
        <v>3.2492447591400002</v>
      </c>
      <c r="F323" s="15">
        <f>Calculations!H296</f>
        <v>3.2219481287028104</v>
      </c>
      <c r="G323" s="15">
        <f>Calculations!L296</f>
        <v>99.159908456868166</v>
      </c>
      <c r="H323" s="15">
        <f>Calculations!G296</f>
        <v>7.4858461612899996E-3</v>
      </c>
      <c r="I323" s="15">
        <f>Calculations!K296</f>
        <v>0.23038726584793598</v>
      </c>
      <c r="J323" s="15">
        <f>Calculations!F296</f>
        <v>1.9810784275899999E-2</v>
      </c>
      <c r="K323" s="15">
        <f>Calculations!J296</f>
        <v>0.6097042772839143</v>
      </c>
      <c r="L323" s="15">
        <f>Calculations!E296</f>
        <v>0</v>
      </c>
      <c r="M323" s="15">
        <f>Calculations!I296</f>
        <v>0</v>
      </c>
      <c r="N323" s="15">
        <f>Calculations!M296</f>
        <v>0.24477858114000001</v>
      </c>
      <c r="O323" s="15">
        <f>Calculations!P296</f>
        <v>7.5333992753684464</v>
      </c>
      <c r="P323" s="15">
        <f>Calculations!N296</f>
        <v>0.295409679343</v>
      </c>
      <c r="Q323" s="15">
        <f>Calculations!Q296</f>
        <v>9.0916413271737682</v>
      </c>
      <c r="R323" s="15">
        <f>Calculations!O296</f>
        <v>0.96583483390299996</v>
      </c>
      <c r="S323" s="15">
        <f>Calculations!R296</f>
        <v>29.724902415742733</v>
      </c>
      <c r="T323" s="38" t="s">
        <v>658</v>
      </c>
      <c r="U323" s="14" t="s">
        <v>43</v>
      </c>
      <c r="V323" s="14" t="s">
        <v>44</v>
      </c>
    </row>
    <row r="324" spans="2:22" ht="25.5" x14ac:dyDescent="0.2">
      <c r="B324" s="14" t="str">
        <f>Calculations!A297</f>
        <v>SFRA299</v>
      </c>
      <c r="C324" s="34" t="str">
        <f>Calculations!B297</f>
        <v>Cowm water treatment works, Whitworth</v>
      </c>
      <c r="D324" s="14" t="str">
        <f>Calculations!C297</f>
        <v>Residential</v>
      </c>
      <c r="E324" s="15">
        <f>Calculations!D297</f>
        <v>2.5313816946099998</v>
      </c>
      <c r="F324" s="15">
        <f>Calculations!H297</f>
        <v>1.2313815559279997</v>
      </c>
      <c r="G324" s="15">
        <f>Calculations!L297</f>
        <v>48.644641720762458</v>
      </c>
      <c r="H324" s="15">
        <f>Calculations!G297</f>
        <v>0.107310028172</v>
      </c>
      <c r="I324" s="15">
        <f>Calculations!K297</f>
        <v>4.2391879660223601</v>
      </c>
      <c r="J324" s="15">
        <f>Calculations!F297</f>
        <v>1.1926901105100001</v>
      </c>
      <c r="K324" s="15">
        <f>Calculations!J297</f>
        <v>47.116170313215179</v>
      </c>
      <c r="L324" s="15">
        <f>Calculations!E297</f>
        <v>0</v>
      </c>
      <c r="M324" s="15">
        <f>Calculations!I297</f>
        <v>0</v>
      </c>
      <c r="N324" s="15">
        <f>Calculations!M297</f>
        <v>8.0619060000000006E-2</v>
      </c>
      <c r="O324" s="15">
        <f>Calculations!P297</f>
        <v>3.1847848221253994</v>
      </c>
      <c r="P324" s="15">
        <f>Calculations!N297</f>
        <v>7.2063281204999996E-2</v>
      </c>
      <c r="Q324" s="15">
        <f>Calculations!Q297</f>
        <v>2.8467963309698545</v>
      </c>
      <c r="R324" s="15">
        <f>Calculations!O297</f>
        <v>0.21307127997299999</v>
      </c>
      <c r="S324" s="15">
        <f>Calculations!R297</f>
        <v>8.4171928882430773</v>
      </c>
      <c r="T324" s="39" t="s">
        <v>659</v>
      </c>
      <c r="U324" s="39" t="s">
        <v>41</v>
      </c>
      <c r="V324" s="39" t="s">
        <v>42</v>
      </c>
    </row>
    <row r="325" spans="2:22" ht="25.5" x14ac:dyDescent="0.2">
      <c r="B325" s="14" t="str">
        <f>Calculations!A298</f>
        <v>SFRA299</v>
      </c>
      <c r="C325" s="34" t="str">
        <f>Calculations!B298</f>
        <v>Cowm water treatment works, Whitworth</v>
      </c>
      <c r="D325" s="14" t="str">
        <f>Calculations!C298</f>
        <v>Residential</v>
      </c>
      <c r="E325" s="15">
        <f>Calculations!D298</f>
        <v>6.5444700256899999</v>
      </c>
      <c r="F325" s="15">
        <f>Calculations!H298</f>
        <v>6.5444700256899999</v>
      </c>
      <c r="G325" s="15">
        <f>Calculations!L298</f>
        <v>100</v>
      </c>
      <c r="H325" s="15">
        <f>Calculations!G298</f>
        <v>0</v>
      </c>
      <c r="I325" s="15">
        <f>Calculations!K298</f>
        <v>0</v>
      </c>
      <c r="J325" s="15">
        <f>Calculations!F298</f>
        <v>0</v>
      </c>
      <c r="K325" s="15">
        <f>Calculations!J298</f>
        <v>0</v>
      </c>
      <c r="L325" s="15">
        <f>Calculations!E298</f>
        <v>0</v>
      </c>
      <c r="M325" s="15">
        <f>Calculations!I298</f>
        <v>0</v>
      </c>
      <c r="N325" s="15">
        <f>Calculations!M298</f>
        <v>3.2844838550500001E-2</v>
      </c>
      <c r="O325" s="15">
        <f>Calculations!P298</f>
        <v>0.50187163240979304</v>
      </c>
      <c r="P325" s="15">
        <f>Calculations!N298</f>
        <v>9.9002673613200004E-2</v>
      </c>
      <c r="Q325" s="15">
        <f>Calculations!Q298</f>
        <v>1.5127683865090649</v>
      </c>
      <c r="R325" s="15">
        <f>Calculations!O298</f>
        <v>0.35441604760500001</v>
      </c>
      <c r="S325" s="15">
        <f>Calculations!R298</f>
        <v>5.4155041770190255</v>
      </c>
      <c r="T325" s="38" t="s">
        <v>659</v>
      </c>
      <c r="U325" s="14" t="s">
        <v>655</v>
      </c>
      <c r="V325" s="14" t="s">
        <v>45</v>
      </c>
    </row>
    <row r="326" spans="2:22" x14ac:dyDescent="0.2">
      <c r="B326" s="14" t="str">
        <f>Calculations!A299</f>
        <v>SFRA300</v>
      </c>
      <c r="C326" s="34" t="str">
        <f>Calculations!B299</f>
        <v>Site 1 - Land off Helmshore Road</v>
      </c>
      <c r="D326" s="14" t="str">
        <f>Calculations!C299</f>
        <v>Residential</v>
      </c>
      <c r="E326" s="15">
        <f>Calculations!D299</f>
        <v>1.3401118485800001</v>
      </c>
      <c r="F326" s="15">
        <f>Calculations!H299</f>
        <v>1.3401118485800001</v>
      </c>
      <c r="G326" s="15">
        <f>Calculations!L299</f>
        <v>100</v>
      </c>
      <c r="H326" s="15">
        <f>Calculations!G299</f>
        <v>0</v>
      </c>
      <c r="I326" s="15">
        <f>Calculations!K299</f>
        <v>0</v>
      </c>
      <c r="J326" s="15">
        <f>Calculations!F299</f>
        <v>0</v>
      </c>
      <c r="K326" s="15">
        <f>Calculations!J299</f>
        <v>0</v>
      </c>
      <c r="L326" s="15">
        <f>Calculations!E299</f>
        <v>0</v>
      </c>
      <c r="M326" s="15">
        <f>Calculations!I299</f>
        <v>0</v>
      </c>
      <c r="N326" s="15">
        <f>Calculations!M299</f>
        <v>1.36875352624E-3</v>
      </c>
      <c r="O326" s="15">
        <f>Calculations!P299</f>
        <v>0.10213726023617722</v>
      </c>
      <c r="P326" s="15">
        <f>Calculations!N299</f>
        <v>1.7243668098500001E-4</v>
      </c>
      <c r="Q326" s="15">
        <f>Calculations!Q299</f>
        <v>1.2867335003993596E-2</v>
      </c>
      <c r="R326" s="15">
        <f>Calculations!O299</f>
        <v>2.6283600259599998E-2</v>
      </c>
      <c r="S326" s="15">
        <f>Calculations!R299</f>
        <v>1.9612989980985873</v>
      </c>
      <c r="T326" s="38" t="s">
        <v>659</v>
      </c>
      <c r="U326" s="14" t="s">
        <v>655</v>
      </c>
      <c r="V326" s="14" t="s">
        <v>45</v>
      </c>
    </row>
    <row r="327" spans="2:22" ht="25.5" x14ac:dyDescent="0.2">
      <c r="B327" s="14" t="str">
        <f>Calculations!A300</f>
        <v>SFRA301</v>
      </c>
      <c r="C327" s="34" t="str">
        <f>Calculations!B300</f>
        <v>Site 2 - Land to the east of Helmshore Road (Expansion)</v>
      </c>
      <c r="D327" s="14" t="str">
        <f>Calculations!C300</f>
        <v>Residential</v>
      </c>
      <c r="E327" s="15">
        <f>Calculations!D300</f>
        <v>1.82654664107</v>
      </c>
      <c r="F327" s="15">
        <f>Calculations!H300</f>
        <v>1.82654664107</v>
      </c>
      <c r="G327" s="15">
        <f>Calculations!L300</f>
        <v>100</v>
      </c>
      <c r="H327" s="15">
        <f>Calculations!G300</f>
        <v>0</v>
      </c>
      <c r="I327" s="15">
        <f>Calculations!K300</f>
        <v>0</v>
      </c>
      <c r="J327" s="15">
        <f>Calculations!F300</f>
        <v>0</v>
      </c>
      <c r="K327" s="15">
        <f>Calculations!J300</f>
        <v>0</v>
      </c>
      <c r="L327" s="15">
        <f>Calculations!E300</f>
        <v>0</v>
      </c>
      <c r="M327" s="15">
        <f>Calculations!I300</f>
        <v>0</v>
      </c>
      <c r="N327" s="15">
        <f>Calculations!M300</f>
        <v>0</v>
      </c>
      <c r="O327" s="15">
        <f>Calculations!P300</f>
        <v>0</v>
      </c>
      <c r="P327" s="15">
        <f>Calculations!N300</f>
        <v>0</v>
      </c>
      <c r="Q327" s="15">
        <f>Calculations!Q300</f>
        <v>0</v>
      </c>
      <c r="R327" s="15">
        <f>Calculations!O300</f>
        <v>7.0964000001500003E-4</v>
      </c>
      <c r="S327" s="15">
        <f>Calculations!R300</f>
        <v>3.8851457940285029E-2</v>
      </c>
      <c r="T327" s="38" t="s">
        <v>659</v>
      </c>
      <c r="U327" s="14" t="s">
        <v>655</v>
      </c>
      <c r="V327" s="14" t="s">
        <v>45</v>
      </c>
    </row>
    <row r="328" spans="2:22" ht="25.5" x14ac:dyDescent="0.2">
      <c r="B328" s="14" t="str">
        <f>Calculations!A301</f>
        <v>SFRA302</v>
      </c>
      <c r="C328" s="34" t="str">
        <f>Calculations!B301</f>
        <v>Site 2 - Land to the east of Helmshore Road</v>
      </c>
      <c r="D328" s="14" t="str">
        <f>Calculations!C301</f>
        <v>Residential</v>
      </c>
      <c r="E328" s="15">
        <f>Calculations!D301</f>
        <v>0.33299225179300002</v>
      </c>
      <c r="F328" s="15">
        <f>Calculations!H301</f>
        <v>0.33299225179300002</v>
      </c>
      <c r="G328" s="15">
        <f>Calculations!L301</f>
        <v>100</v>
      </c>
      <c r="H328" s="15">
        <f>Calculations!G301</f>
        <v>0</v>
      </c>
      <c r="I328" s="15">
        <f>Calculations!K301</f>
        <v>0</v>
      </c>
      <c r="J328" s="15">
        <f>Calculations!F301</f>
        <v>0</v>
      </c>
      <c r="K328" s="15">
        <f>Calculations!J301</f>
        <v>0</v>
      </c>
      <c r="L328" s="15">
        <f>Calculations!E301</f>
        <v>0</v>
      </c>
      <c r="M328" s="15">
        <f>Calculations!I301</f>
        <v>0</v>
      </c>
      <c r="N328" s="15">
        <f>Calculations!M301</f>
        <v>0</v>
      </c>
      <c r="O328" s="15">
        <f>Calculations!P301</f>
        <v>0</v>
      </c>
      <c r="P328" s="15">
        <f>Calculations!N301</f>
        <v>0</v>
      </c>
      <c r="Q328" s="15">
        <f>Calculations!Q301</f>
        <v>0</v>
      </c>
      <c r="R328" s="15">
        <f>Calculations!O301</f>
        <v>1.92251999993E-3</v>
      </c>
      <c r="S328" s="15">
        <f>Calculations!R301</f>
        <v>0.57734676695273612</v>
      </c>
      <c r="T328" s="38" t="s">
        <v>659</v>
      </c>
      <c r="U328" s="14" t="s">
        <v>655</v>
      </c>
      <c r="V328" s="14" t="s">
        <v>45</v>
      </c>
    </row>
    <row r="329" spans="2:22" x14ac:dyDescent="0.2">
      <c r="B329" s="14" t="str">
        <f>Calculations!A302</f>
        <v>SFRA303</v>
      </c>
      <c r="C329" s="34" t="str">
        <f>Calculations!B302</f>
        <v>Haslam farm, Rawtenstall</v>
      </c>
      <c r="D329" s="14" t="str">
        <f>Calculations!C302</f>
        <v>Residential</v>
      </c>
      <c r="E329" s="15">
        <f>Calculations!D302</f>
        <v>4.3902433941099996</v>
      </c>
      <c r="F329" s="15">
        <f>Calculations!H302</f>
        <v>4.3902433941099996</v>
      </c>
      <c r="G329" s="15">
        <f>Calculations!L302</f>
        <v>100</v>
      </c>
      <c r="H329" s="15">
        <f>Calculations!G302</f>
        <v>0</v>
      </c>
      <c r="I329" s="15">
        <f>Calculations!K302</f>
        <v>0</v>
      </c>
      <c r="J329" s="15">
        <f>Calculations!F302</f>
        <v>0</v>
      </c>
      <c r="K329" s="15">
        <f>Calculations!J302</f>
        <v>0</v>
      </c>
      <c r="L329" s="15">
        <f>Calculations!E302</f>
        <v>0</v>
      </c>
      <c r="M329" s="15">
        <f>Calculations!I302</f>
        <v>0</v>
      </c>
      <c r="N329" s="15">
        <f>Calculations!M302</f>
        <v>0</v>
      </c>
      <c r="O329" s="15">
        <f>Calculations!P302</f>
        <v>0</v>
      </c>
      <c r="P329" s="15">
        <f>Calculations!N302</f>
        <v>1.4E-2</v>
      </c>
      <c r="Q329" s="15">
        <f>Calculations!Q302</f>
        <v>0.3188889258117798</v>
      </c>
      <c r="R329" s="15">
        <f>Calculations!O302</f>
        <v>0.15306789758600001</v>
      </c>
      <c r="S329" s="15">
        <f>Calculations!R302</f>
        <v>3.4865469598190755</v>
      </c>
      <c r="T329" s="38" t="s">
        <v>659</v>
      </c>
      <c r="U329" s="14" t="s">
        <v>655</v>
      </c>
      <c r="V329" s="14" t="s">
        <v>45</v>
      </c>
    </row>
    <row r="330" spans="2:22" x14ac:dyDescent="0.2">
      <c r="B330" s="14" t="str">
        <f>Calculations!A303</f>
        <v>SFRA304</v>
      </c>
      <c r="C330" s="34" t="str">
        <f>Calculations!B303</f>
        <v>Lowe Side Farm, Cowpe</v>
      </c>
      <c r="D330" s="14" t="str">
        <f>Calculations!C303</f>
        <v>Residential</v>
      </c>
      <c r="E330" s="15">
        <f>Calculations!D303</f>
        <v>0.46395082707500002</v>
      </c>
      <c r="F330" s="15">
        <f>Calculations!H303</f>
        <v>0.46395082707500002</v>
      </c>
      <c r="G330" s="15">
        <f>Calculations!L303</f>
        <v>100</v>
      </c>
      <c r="H330" s="15">
        <f>Calculations!G303</f>
        <v>0</v>
      </c>
      <c r="I330" s="15">
        <f>Calculations!K303</f>
        <v>0</v>
      </c>
      <c r="J330" s="15">
        <f>Calculations!F303</f>
        <v>0</v>
      </c>
      <c r="K330" s="15">
        <f>Calculations!J303</f>
        <v>0</v>
      </c>
      <c r="L330" s="15">
        <f>Calculations!E303</f>
        <v>0</v>
      </c>
      <c r="M330" s="15">
        <f>Calculations!I303</f>
        <v>0</v>
      </c>
      <c r="N330" s="15">
        <f>Calculations!M303</f>
        <v>0</v>
      </c>
      <c r="O330" s="15">
        <f>Calculations!P303</f>
        <v>0</v>
      </c>
      <c r="P330" s="15">
        <f>Calculations!N303</f>
        <v>0</v>
      </c>
      <c r="Q330" s="15">
        <f>Calculations!Q303</f>
        <v>0</v>
      </c>
      <c r="R330" s="15">
        <f>Calculations!O303</f>
        <v>2.1600000000000001E-2</v>
      </c>
      <c r="S330" s="15">
        <f>Calculations!R303</f>
        <v>4.6556658032443279</v>
      </c>
      <c r="T330" s="38" t="s">
        <v>659</v>
      </c>
      <c r="U330" s="14" t="s">
        <v>655</v>
      </c>
      <c r="V330" s="14" t="s">
        <v>45</v>
      </c>
    </row>
    <row r="331" spans="2:22" ht="25.5" x14ac:dyDescent="0.2">
      <c r="B331" s="14" t="str">
        <f>Calculations!A304</f>
        <v>SFRA305</v>
      </c>
      <c r="C331" s="34" t="str">
        <f>Calculations!B304</f>
        <v>Car Park at the Masons Farms, Waterfoot</v>
      </c>
      <c r="D331" s="14" t="str">
        <f>Calculations!C304</f>
        <v>Residential</v>
      </c>
      <c r="E331" s="15">
        <f>Calculations!D304</f>
        <v>9.2995684108000007E-2</v>
      </c>
      <c r="F331" s="15">
        <f>Calculations!H304</f>
        <v>9.2995684108000007E-2</v>
      </c>
      <c r="G331" s="15">
        <f>Calculations!L304</f>
        <v>100</v>
      </c>
      <c r="H331" s="15">
        <f>Calculations!G304</f>
        <v>0</v>
      </c>
      <c r="I331" s="15">
        <f>Calculations!K304</f>
        <v>0</v>
      </c>
      <c r="J331" s="15">
        <f>Calculations!F304</f>
        <v>0</v>
      </c>
      <c r="K331" s="15">
        <f>Calculations!J304</f>
        <v>0</v>
      </c>
      <c r="L331" s="15">
        <f>Calculations!E304</f>
        <v>0</v>
      </c>
      <c r="M331" s="15">
        <f>Calculations!I304</f>
        <v>0</v>
      </c>
      <c r="N331" s="15">
        <f>Calculations!M304</f>
        <v>0</v>
      </c>
      <c r="O331" s="15">
        <f>Calculations!P304</f>
        <v>0</v>
      </c>
      <c r="P331" s="15">
        <f>Calculations!N304</f>
        <v>0</v>
      </c>
      <c r="Q331" s="15">
        <f>Calculations!Q304</f>
        <v>0</v>
      </c>
      <c r="R331" s="15">
        <f>Calculations!O304</f>
        <v>2.6082144970800002E-3</v>
      </c>
      <c r="S331" s="15">
        <f>Calculations!R304</f>
        <v>2.8046618744703951</v>
      </c>
      <c r="T331" s="38" t="s">
        <v>659</v>
      </c>
      <c r="U331" s="14" t="s">
        <v>655</v>
      </c>
      <c r="V331" s="14" t="s">
        <v>45</v>
      </c>
    </row>
    <row r="332" spans="2:22" x14ac:dyDescent="0.2">
      <c r="B332" s="14" t="str">
        <f>Calculations!A305</f>
        <v>SFRA306</v>
      </c>
      <c r="C332" s="34" t="str">
        <f>Calculations!B305</f>
        <v>Side By Pass - Ewood Bridge</v>
      </c>
      <c r="D332" s="14" t="str">
        <f>Calculations!C305</f>
        <v>Employment</v>
      </c>
      <c r="E332" s="15">
        <f>Calculations!D305</f>
        <v>1.60065770566</v>
      </c>
      <c r="F332" s="15">
        <f>Calculations!H305</f>
        <v>1.4293683570986999</v>
      </c>
      <c r="G332" s="15">
        <f>Calculations!L305</f>
        <v>89.298814608794061</v>
      </c>
      <c r="H332" s="15">
        <f>Calculations!G305</f>
        <v>1.99082721713E-2</v>
      </c>
      <c r="I332" s="15">
        <f>Calculations!K305</f>
        <v>1.2437557449605512</v>
      </c>
      <c r="J332" s="15">
        <f>Calculations!F305</f>
        <v>0.15138107639000001</v>
      </c>
      <c r="K332" s="15">
        <f>Calculations!J305</f>
        <v>9.4574296462453837</v>
      </c>
      <c r="L332" s="15">
        <f>Calculations!E305</f>
        <v>0</v>
      </c>
      <c r="M332" s="15">
        <f>Calculations!I305</f>
        <v>0</v>
      </c>
      <c r="N332" s="15">
        <f>Calculations!M305</f>
        <v>0.33667340676099999</v>
      </c>
      <c r="O332" s="15">
        <f>Calculations!P305</f>
        <v>21.033441788991311</v>
      </c>
      <c r="P332" s="15">
        <f>Calculations!N305</f>
        <v>0.194170468116</v>
      </c>
      <c r="Q332" s="15">
        <f>Calculations!Q305</f>
        <v>12.130667751725069</v>
      </c>
      <c r="R332" s="15">
        <f>Calculations!O305</f>
        <v>0.609833625579</v>
      </c>
      <c r="S332" s="15">
        <f>Calculations!R305</f>
        <v>38.098940418216834</v>
      </c>
      <c r="T332" s="38" t="s">
        <v>658</v>
      </c>
      <c r="U332" s="14" t="s">
        <v>661</v>
      </c>
      <c r="V332" s="14" t="s">
        <v>660</v>
      </c>
    </row>
    <row r="333" spans="2:22" x14ac:dyDescent="0.2">
      <c r="B333" s="14" t="str">
        <f>Calculations!A306</f>
        <v>SFRA307</v>
      </c>
      <c r="C333" s="34" t="str">
        <f>Calculations!B306</f>
        <v>CFDS82 Old mill, up Burnley Road</v>
      </c>
      <c r="D333" s="14" t="str">
        <f>Calculations!C306</f>
        <v>Residential</v>
      </c>
      <c r="E333" s="15">
        <f>Calculations!D306</f>
        <v>0.170783547895</v>
      </c>
      <c r="F333" s="15">
        <f>Calculations!H306</f>
        <v>0.170606947963485</v>
      </c>
      <c r="G333" s="15">
        <f>Calculations!L306</f>
        <v>99.896594295122867</v>
      </c>
      <c r="H333" s="15">
        <f>Calculations!G306</f>
        <v>1.76599931515E-4</v>
      </c>
      <c r="I333" s="15">
        <f>Calculations!K306</f>
        <v>0.10340570487713255</v>
      </c>
      <c r="J333" s="15">
        <f>Calculations!F306</f>
        <v>0</v>
      </c>
      <c r="K333" s="15">
        <f>Calculations!J306</f>
        <v>0</v>
      </c>
      <c r="L333" s="15">
        <f>Calculations!E306</f>
        <v>0</v>
      </c>
      <c r="M333" s="15">
        <f>Calculations!I306</f>
        <v>0</v>
      </c>
      <c r="N333" s="15">
        <f>Calculations!M306</f>
        <v>3.5509818880300002E-4</v>
      </c>
      <c r="O333" s="15">
        <f>Calculations!P306</f>
        <v>0.20792294877333214</v>
      </c>
      <c r="P333" s="15">
        <f>Calculations!N306</f>
        <v>1.11026682237E-4</v>
      </c>
      <c r="Q333" s="15">
        <f>Calculations!Q306</f>
        <v>6.5010174343760954E-2</v>
      </c>
      <c r="R333" s="15">
        <f>Calculations!O306</f>
        <v>2.4661520923000002E-3</v>
      </c>
      <c r="S333" s="15">
        <f>Calculations!R306</f>
        <v>1.4440220517120439</v>
      </c>
      <c r="T333" s="38" t="s">
        <v>659</v>
      </c>
      <c r="U333" s="14" t="s">
        <v>655</v>
      </c>
      <c r="V333" s="14" t="s">
        <v>45</v>
      </c>
    </row>
    <row r="334" spans="2:22" x14ac:dyDescent="0.2">
      <c r="B334" s="14" t="str">
        <f>Calculations!A307</f>
        <v>SFRA308</v>
      </c>
      <c r="C334" s="34" t="str">
        <f>Calculations!B307</f>
        <v>Shadlock Skip</v>
      </c>
      <c r="D334" s="14" t="str">
        <f>Calculations!C307</f>
        <v>Residential</v>
      </c>
      <c r="E334" s="15">
        <f>Calculations!D307</f>
        <v>1.1400399999999999</v>
      </c>
      <c r="F334" s="15">
        <f>Calculations!H307</f>
        <v>0.37669699999999995</v>
      </c>
      <c r="G334" s="15">
        <f>Calculations!L307</f>
        <v>33.042437107469915</v>
      </c>
      <c r="H334" s="15">
        <f>Calculations!G307</f>
        <v>0.49129</v>
      </c>
      <c r="I334" s="15">
        <f>Calculations!K307</f>
        <v>43.094101961334694</v>
      </c>
      <c r="J334" s="15">
        <f>Calculations!F307</f>
        <v>0.27205299999999999</v>
      </c>
      <c r="K334" s="15">
        <f>Calculations!J307</f>
        <v>23.863460931195394</v>
      </c>
      <c r="L334" s="15">
        <f>Calculations!E307</f>
        <v>0</v>
      </c>
      <c r="M334" s="15">
        <f>Calculations!I307</f>
        <v>0</v>
      </c>
      <c r="N334" s="15">
        <f>Calculations!M307</f>
        <v>0.13254199999999999</v>
      </c>
      <c r="O334" s="15">
        <f>Calculations!P307</f>
        <v>11.626083295322971</v>
      </c>
      <c r="P334" s="15">
        <f>Calculations!N307</f>
        <v>2.9198000000000002E-2</v>
      </c>
      <c r="Q334" s="15">
        <f>Calculations!Q307</f>
        <v>2.5611382056769942</v>
      </c>
      <c r="R334" s="15">
        <f>Calculations!O307</f>
        <v>0.142154</v>
      </c>
      <c r="S334" s="15">
        <f>Calculations!R307</f>
        <v>12.469211606610294</v>
      </c>
      <c r="T334" s="38" t="s">
        <v>658</v>
      </c>
      <c r="U334" s="14" t="s">
        <v>41</v>
      </c>
      <c r="V334" s="14" t="s">
        <v>42</v>
      </c>
    </row>
  </sheetData>
  <autoFilter ref="B28:V334"/>
  <mergeCells count="19">
    <mergeCell ref="F10:M10"/>
    <mergeCell ref="N10:S10"/>
    <mergeCell ref="F11:G11"/>
    <mergeCell ref="H11:I11"/>
    <mergeCell ref="J11:K11"/>
    <mergeCell ref="L11:M11"/>
    <mergeCell ref="N11:O11"/>
    <mergeCell ref="P11:Q11"/>
    <mergeCell ref="R11:S11"/>
    <mergeCell ref="C22:C26"/>
    <mergeCell ref="F26:M26"/>
    <mergeCell ref="N26:S26"/>
    <mergeCell ref="F27:G27"/>
    <mergeCell ref="H27:I27"/>
    <mergeCell ref="J27:K27"/>
    <mergeCell ref="L27:M27"/>
    <mergeCell ref="N27:O27"/>
    <mergeCell ref="P27:Q27"/>
    <mergeCell ref="R27:S27"/>
  </mergeCells>
  <conditionalFormatting sqref="B29:V334">
    <cfRule type="expression" dxfId="6" priority="14">
      <formula>$M29&gt;0</formula>
    </cfRule>
    <cfRule type="expression" dxfId="5" priority="15">
      <formula>#REF!&gt;0</formula>
    </cfRule>
    <cfRule type="expression" dxfId="4" priority="16">
      <formula>$K29&gt;0</formula>
    </cfRule>
    <cfRule type="expression" dxfId="3" priority="17">
      <formula>$I29&gt;0</formula>
    </cfRule>
    <cfRule type="expression" dxfId="2" priority="18">
      <formula>$O29&gt;0</formula>
    </cfRule>
    <cfRule type="expression" dxfId="1" priority="19">
      <formula>$Q29&gt;0</formula>
    </cfRule>
    <cfRule type="expression" dxfId="0" priority="20">
      <formula>$S29&gt;0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7"/>
  <sheetViews>
    <sheetView zoomScale="85" zoomScaleNormal="85" workbookViewId="0">
      <pane ySplit="1" topLeftCell="A275" activePane="bottomLeft" state="frozen"/>
      <selection pane="bottomLeft" activeCell="J309" sqref="J309"/>
    </sheetView>
  </sheetViews>
  <sheetFormatPr defaultRowHeight="12.75" x14ac:dyDescent="0.2"/>
  <cols>
    <col min="1" max="1" width="12.85546875" style="19" customWidth="1"/>
    <col min="2" max="2" width="70.7109375" style="19" bestFit="1" customWidth="1"/>
    <col min="3" max="3" width="24.28515625" style="19" bestFit="1" customWidth="1"/>
    <col min="4" max="4" width="15" style="19" bestFit="1" customWidth="1"/>
    <col min="5" max="5" width="17.28515625" style="19" bestFit="1" customWidth="1"/>
    <col min="6" max="7" width="14.42578125" style="19" bestFit="1" customWidth="1"/>
    <col min="8" max="8" width="14.42578125" style="19" customWidth="1"/>
    <col min="9" max="9" width="13.28515625" style="20" customWidth="1"/>
    <col min="10" max="11" width="14.42578125" style="20" bestFit="1" customWidth="1"/>
    <col min="12" max="12" width="14.42578125" style="20" customWidth="1"/>
    <col min="13" max="13" width="19.5703125" style="19" bestFit="1" customWidth="1"/>
    <col min="14" max="14" width="20.85546875" style="19" bestFit="1" customWidth="1"/>
    <col min="15" max="15" width="21.85546875" style="19" bestFit="1" customWidth="1"/>
    <col min="16" max="16" width="16.140625" style="20" bestFit="1" customWidth="1"/>
    <col min="17" max="17" width="17.140625" style="20" bestFit="1" customWidth="1"/>
    <col min="18" max="18" width="18.28515625" style="20" bestFit="1" customWidth="1"/>
    <col min="19" max="16384" width="9.140625" style="19"/>
  </cols>
  <sheetData>
    <row r="1" spans="1:18" x14ac:dyDescent="0.2">
      <c r="A1" s="19" t="s">
        <v>0</v>
      </c>
      <c r="B1" s="19" t="s">
        <v>35</v>
      </c>
      <c r="C1" s="19" t="s">
        <v>1</v>
      </c>
      <c r="D1" s="19" t="s">
        <v>2</v>
      </c>
      <c r="E1" s="19" t="s">
        <v>34</v>
      </c>
      <c r="F1" s="19" t="s">
        <v>29</v>
      </c>
      <c r="G1" s="19" t="s">
        <v>30</v>
      </c>
      <c r="H1" s="19" t="s">
        <v>36</v>
      </c>
      <c r="I1" s="20" t="s">
        <v>3</v>
      </c>
      <c r="J1" s="20" t="s">
        <v>4</v>
      </c>
      <c r="K1" s="20" t="s">
        <v>5</v>
      </c>
      <c r="L1" s="20" t="s">
        <v>28</v>
      </c>
      <c r="M1" s="19" t="s">
        <v>31</v>
      </c>
      <c r="N1" s="19" t="s">
        <v>32</v>
      </c>
      <c r="O1" s="19" t="s">
        <v>33</v>
      </c>
      <c r="P1" s="20" t="s">
        <v>6</v>
      </c>
      <c r="Q1" s="20" t="s">
        <v>7</v>
      </c>
      <c r="R1" s="20" t="s">
        <v>8</v>
      </c>
    </row>
    <row r="2" spans="1:18" ht="15" x14ac:dyDescent="0.25">
      <c r="A2" s="21" t="s">
        <v>49</v>
      </c>
      <c r="B2" s="21" t="s">
        <v>50</v>
      </c>
      <c r="C2" s="21" t="s">
        <v>37</v>
      </c>
      <c r="D2" s="22">
        <v>0.59627016288699997</v>
      </c>
      <c r="E2" s="22">
        <v>0</v>
      </c>
      <c r="F2" s="22">
        <v>0</v>
      </c>
      <c r="G2" s="22">
        <v>6.54075567991E-2</v>
      </c>
      <c r="H2" s="22">
        <f>D2-E2-F2-G2</f>
        <v>0.53086260608789992</v>
      </c>
      <c r="I2" s="23">
        <f t="shared" ref="I2:I64" si="0">E2/D2*100</f>
        <v>0</v>
      </c>
      <c r="J2" s="23">
        <f t="shared" ref="J2:J64" si="1">F2/D2*100</f>
        <v>0</v>
      </c>
      <c r="K2" s="23">
        <f t="shared" ref="K2:K64" si="2">G2/D2*100</f>
        <v>10.969449902106787</v>
      </c>
      <c r="L2" s="23">
        <f t="shared" ref="L2:L64" si="3">H2/D2*100</f>
        <v>89.030550097893197</v>
      </c>
      <c r="M2" s="22">
        <v>0</v>
      </c>
      <c r="N2" s="22">
        <v>6.2760867154599996E-3</v>
      </c>
      <c r="O2" s="22">
        <v>2.6302466574799999E-2</v>
      </c>
      <c r="P2" s="20">
        <f t="shared" ref="P2:P64" si="4">M2/D2*100</f>
        <v>0</v>
      </c>
      <c r="Q2" s="20">
        <f t="shared" ref="Q2:Q64" si="5">N2/D2*100</f>
        <v>1.0525575663676785</v>
      </c>
      <c r="R2" s="20">
        <f t="shared" ref="R2:R64" si="6">O2/D2*100</f>
        <v>4.4111659801070102</v>
      </c>
    </row>
    <row r="3" spans="1:18" ht="15" x14ac:dyDescent="0.25">
      <c r="A3" s="21" t="s">
        <v>51</v>
      </c>
      <c r="B3" s="21" t="s">
        <v>52</v>
      </c>
      <c r="C3" s="21" t="s">
        <v>39</v>
      </c>
      <c r="D3" s="22">
        <v>0.64331052601200001</v>
      </c>
      <c r="E3" s="22">
        <v>0</v>
      </c>
      <c r="F3" s="22">
        <v>0</v>
      </c>
      <c r="G3" s="22">
        <v>0</v>
      </c>
      <c r="H3" s="22">
        <f t="shared" ref="H3:H65" si="7">D3-E3-F3-G3</f>
        <v>0.64331052601200001</v>
      </c>
      <c r="I3" s="23">
        <f t="shared" si="0"/>
        <v>0</v>
      </c>
      <c r="J3" s="23">
        <f t="shared" si="1"/>
        <v>0</v>
      </c>
      <c r="K3" s="23">
        <f t="shared" si="2"/>
        <v>0</v>
      </c>
      <c r="L3" s="23">
        <f t="shared" si="3"/>
        <v>100</v>
      </c>
      <c r="M3" s="22">
        <v>0</v>
      </c>
      <c r="N3" s="22">
        <v>2.53512941299E-3</v>
      </c>
      <c r="O3" s="22">
        <v>8.0120384064199992E-3</v>
      </c>
      <c r="P3" s="20">
        <f t="shared" si="4"/>
        <v>0</v>
      </c>
      <c r="Q3" s="20">
        <f t="shared" si="5"/>
        <v>0.3940755374711078</v>
      </c>
      <c r="R3" s="20">
        <f t="shared" si="6"/>
        <v>1.2454387239842157</v>
      </c>
    </row>
    <row r="4" spans="1:18" ht="15" x14ac:dyDescent="0.25">
      <c r="A4" s="21" t="s">
        <v>53</v>
      </c>
      <c r="B4" s="21" t="s">
        <v>54</v>
      </c>
      <c r="C4" s="21" t="s">
        <v>37</v>
      </c>
      <c r="D4" s="22">
        <v>2.7679691264900002</v>
      </c>
      <c r="E4" s="22">
        <v>0</v>
      </c>
      <c r="F4" s="22">
        <v>0</v>
      </c>
      <c r="G4" s="22">
        <v>0</v>
      </c>
      <c r="H4" s="22">
        <f t="shared" si="7"/>
        <v>2.7679691264900002</v>
      </c>
      <c r="I4" s="23">
        <f t="shared" si="0"/>
        <v>0</v>
      </c>
      <c r="J4" s="23">
        <f t="shared" si="1"/>
        <v>0</v>
      </c>
      <c r="K4" s="23">
        <f t="shared" si="2"/>
        <v>0</v>
      </c>
      <c r="L4" s="23">
        <f t="shared" si="3"/>
        <v>100</v>
      </c>
      <c r="M4" s="22">
        <v>3.6399388957100001E-2</v>
      </c>
      <c r="N4" s="22">
        <v>3.46484623571E-2</v>
      </c>
      <c r="O4" s="22">
        <v>0.177736001142</v>
      </c>
      <c r="P4" s="20">
        <f t="shared" si="4"/>
        <v>1.3150214938725582</v>
      </c>
      <c r="Q4" s="20">
        <f t="shared" si="5"/>
        <v>1.2517647695383418</v>
      </c>
      <c r="R4" s="20">
        <f t="shared" si="6"/>
        <v>6.4211699271148683</v>
      </c>
    </row>
    <row r="5" spans="1:18" ht="15" x14ac:dyDescent="0.25">
      <c r="A5" s="21" t="s">
        <v>55</v>
      </c>
      <c r="B5" s="21" t="s">
        <v>56</v>
      </c>
      <c r="C5" s="21" t="s">
        <v>37</v>
      </c>
      <c r="D5" s="22">
        <v>0.50745303961699995</v>
      </c>
      <c r="E5" s="22">
        <v>0</v>
      </c>
      <c r="F5" s="22">
        <v>0</v>
      </c>
      <c r="G5" s="22">
        <v>0</v>
      </c>
      <c r="H5" s="22">
        <f t="shared" si="7"/>
        <v>0.50745303961699995</v>
      </c>
      <c r="I5" s="23">
        <f t="shared" si="0"/>
        <v>0</v>
      </c>
      <c r="J5" s="23">
        <f t="shared" si="1"/>
        <v>0</v>
      </c>
      <c r="K5" s="23">
        <f t="shared" si="2"/>
        <v>0</v>
      </c>
      <c r="L5" s="23">
        <f t="shared" si="3"/>
        <v>100</v>
      </c>
      <c r="M5" s="22">
        <v>1.9648145428299998E-2</v>
      </c>
      <c r="N5" s="22">
        <v>1.16449019084E-2</v>
      </c>
      <c r="O5" s="22">
        <v>0.13777660015199999</v>
      </c>
      <c r="P5" s="20">
        <f t="shared" si="4"/>
        <v>3.8719140283659415</v>
      </c>
      <c r="Q5" s="20">
        <f t="shared" si="5"/>
        <v>2.2947742942261193</v>
      </c>
      <c r="R5" s="20">
        <f t="shared" si="6"/>
        <v>27.15061087346858</v>
      </c>
    </row>
    <row r="6" spans="1:18" ht="15" x14ac:dyDescent="0.25">
      <c r="A6" s="21" t="s">
        <v>57</v>
      </c>
      <c r="B6" s="21" t="s">
        <v>58</v>
      </c>
      <c r="C6" s="21" t="s">
        <v>37</v>
      </c>
      <c r="D6" s="22">
        <v>0.53461099995100003</v>
      </c>
      <c r="E6" s="22">
        <v>0</v>
      </c>
      <c r="F6" s="22">
        <v>0</v>
      </c>
      <c r="G6" s="22">
        <v>0</v>
      </c>
      <c r="H6" s="22">
        <f t="shared" si="7"/>
        <v>0.53461099995100003</v>
      </c>
      <c r="I6" s="23">
        <f t="shared" si="0"/>
        <v>0</v>
      </c>
      <c r="J6" s="23">
        <f t="shared" si="1"/>
        <v>0</v>
      </c>
      <c r="K6" s="23">
        <f t="shared" si="2"/>
        <v>0</v>
      </c>
      <c r="L6" s="23">
        <f t="shared" si="3"/>
        <v>100</v>
      </c>
      <c r="M6" s="22">
        <v>0</v>
      </c>
      <c r="N6" s="22">
        <v>0</v>
      </c>
      <c r="O6" s="22">
        <v>0</v>
      </c>
      <c r="P6" s="20">
        <f t="shared" si="4"/>
        <v>0</v>
      </c>
      <c r="Q6" s="20">
        <f t="shared" si="5"/>
        <v>0</v>
      </c>
      <c r="R6" s="20">
        <f t="shared" si="6"/>
        <v>0</v>
      </c>
    </row>
    <row r="7" spans="1:18" ht="15" x14ac:dyDescent="0.25">
      <c r="A7" s="21" t="s">
        <v>59</v>
      </c>
      <c r="B7" s="21" t="s">
        <v>60</v>
      </c>
      <c r="C7" s="21" t="s">
        <v>37</v>
      </c>
      <c r="D7" s="22">
        <v>1.7912657400100001</v>
      </c>
      <c r="E7" s="22">
        <v>0</v>
      </c>
      <c r="F7" s="22">
        <v>0</v>
      </c>
      <c r="G7" s="22">
        <v>0</v>
      </c>
      <c r="H7" s="22">
        <f t="shared" si="7"/>
        <v>1.7912657400100001</v>
      </c>
      <c r="I7" s="23">
        <f t="shared" si="0"/>
        <v>0</v>
      </c>
      <c r="J7" s="23">
        <f t="shared" si="1"/>
        <v>0</v>
      </c>
      <c r="K7" s="23">
        <f t="shared" si="2"/>
        <v>0</v>
      </c>
      <c r="L7" s="23">
        <f t="shared" si="3"/>
        <v>100</v>
      </c>
      <c r="M7" s="22">
        <v>0.106970969561</v>
      </c>
      <c r="N7" s="22">
        <v>3.5512671563899999E-2</v>
      </c>
      <c r="O7" s="22">
        <v>8.5092830373799999E-2</v>
      </c>
      <c r="P7" s="20">
        <f t="shared" si="4"/>
        <v>5.9718090494156835</v>
      </c>
      <c r="Q7" s="20">
        <f t="shared" si="5"/>
        <v>1.9825462392699893</v>
      </c>
      <c r="R7" s="20">
        <f t="shared" si="6"/>
        <v>4.7504302947995285</v>
      </c>
    </row>
    <row r="8" spans="1:18" ht="15" x14ac:dyDescent="0.25">
      <c r="A8" s="21" t="s">
        <v>61</v>
      </c>
      <c r="B8" s="21" t="s">
        <v>62</v>
      </c>
      <c r="C8" s="21" t="s">
        <v>37</v>
      </c>
      <c r="D8" s="22">
        <v>1.28538890797</v>
      </c>
      <c r="E8" s="22">
        <v>0</v>
      </c>
      <c r="F8" s="22">
        <v>0.27077133664300002</v>
      </c>
      <c r="G8" s="22">
        <v>5.3234454023599997E-2</v>
      </c>
      <c r="H8" s="22">
        <f t="shared" si="7"/>
        <v>0.96138311730339998</v>
      </c>
      <c r="I8" s="23">
        <f t="shared" si="0"/>
        <v>0</v>
      </c>
      <c r="J8" s="23">
        <f t="shared" si="1"/>
        <v>21.065323884786441</v>
      </c>
      <c r="K8" s="23">
        <f t="shared" si="2"/>
        <v>4.1415056325382924</v>
      </c>
      <c r="L8" s="23">
        <f t="shared" si="3"/>
        <v>74.793170482675265</v>
      </c>
      <c r="M8" s="22">
        <v>0.254328655746</v>
      </c>
      <c r="N8" s="22">
        <v>9.6975118813500003E-2</v>
      </c>
      <c r="O8" s="22">
        <v>0.27696973460199997</v>
      </c>
      <c r="P8" s="20">
        <f t="shared" si="4"/>
        <v>19.786124975020854</v>
      </c>
      <c r="Q8" s="20">
        <f t="shared" si="5"/>
        <v>7.5444185189563902</v>
      </c>
      <c r="R8" s="20">
        <f t="shared" si="6"/>
        <v>21.547543539909263</v>
      </c>
    </row>
    <row r="9" spans="1:18" ht="15" x14ac:dyDescent="0.25">
      <c r="A9" s="21" t="s">
        <v>63</v>
      </c>
      <c r="B9" s="21" t="s">
        <v>64</v>
      </c>
      <c r="C9" s="21" t="s">
        <v>37</v>
      </c>
      <c r="D9" s="22">
        <v>0.14237157492800001</v>
      </c>
      <c r="E9" s="22">
        <v>0</v>
      </c>
      <c r="F9" s="22">
        <v>1.2655517118599999E-3</v>
      </c>
      <c r="G9" s="22">
        <v>0.141106006205</v>
      </c>
      <c r="H9" s="22">
        <f t="shared" si="7"/>
        <v>1.7011140024392191E-8</v>
      </c>
      <c r="I9" s="23">
        <f t="shared" si="0"/>
        <v>0</v>
      </c>
      <c r="J9" s="23">
        <f t="shared" si="1"/>
        <v>0.88890757336920179</v>
      </c>
      <c r="K9" s="23">
        <f t="shared" si="2"/>
        <v>99.11108047822043</v>
      </c>
      <c r="L9" s="23">
        <f t="shared" si="3"/>
        <v>1.1948410371238111E-5</v>
      </c>
      <c r="M9" s="22">
        <v>2.1196128872799998E-3</v>
      </c>
      <c r="N9" s="22">
        <v>5.78520000726E-4</v>
      </c>
      <c r="O9" s="22">
        <v>0.13967330167200001</v>
      </c>
      <c r="P9" s="20">
        <f t="shared" si="4"/>
        <v>1.4887893797283116</v>
      </c>
      <c r="Q9" s="20">
        <f t="shared" si="5"/>
        <v>0.40634515774554614</v>
      </c>
      <c r="R9" s="20">
        <f t="shared" si="6"/>
        <v>98.104766869816146</v>
      </c>
    </row>
    <row r="10" spans="1:18" ht="15" x14ac:dyDescent="0.25">
      <c r="A10" s="21" t="s">
        <v>65</v>
      </c>
      <c r="B10" s="21" t="s">
        <v>66</v>
      </c>
      <c r="C10" s="21" t="s">
        <v>37</v>
      </c>
      <c r="D10" s="22">
        <v>1.43875374683</v>
      </c>
      <c r="E10" s="22">
        <v>0</v>
      </c>
      <c r="F10" s="22">
        <v>0</v>
      </c>
      <c r="G10" s="22">
        <v>0</v>
      </c>
      <c r="H10" s="22">
        <f t="shared" si="7"/>
        <v>1.43875374683</v>
      </c>
      <c r="I10" s="23">
        <f t="shared" si="0"/>
        <v>0</v>
      </c>
      <c r="J10" s="23">
        <f t="shared" si="1"/>
        <v>0</v>
      </c>
      <c r="K10" s="23">
        <f t="shared" si="2"/>
        <v>0</v>
      </c>
      <c r="L10" s="23">
        <f t="shared" si="3"/>
        <v>100</v>
      </c>
      <c r="M10" s="22">
        <v>6.5763829933E-3</v>
      </c>
      <c r="N10" s="22">
        <v>2.4534575314999999E-3</v>
      </c>
      <c r="O10" s="22">
        <v>1.0696277466E-2</v>
      </c>
      <c r="P10" s="20">
        <f t="shared" si="4"/>
        <v>0.4570888526121803</v>
      </c>
      <c r="Q10" s="20">
        <f t="shared" si="5"/>
        <v>0.17052657808229466</v>
      </c>
      <c r="R10" s="20">
        <f t="shared" si="6"/>
        <v>0.74344045946480153</v>
      </c>
    </row>
    <row r="11" spans="1:18" ht="15" x14ac:dyDescent="0.25">
      <c r="A11" s="21" t="s">
        <v>67</v>
      </c>
      <c r="B11" s="21" t="s">
        <v>68</v>
      </c>
      <c r="C11" s="21" t="s">
        <v>37</v>
      </c>
      <c r="D11" s="22">
        <v>0.91358529250300002</v>
      </c>
      <c r="E11" s="22">
        <v>0</v>
      </c>
      <c r="F11" s="22">
        <v>7.69704146497E-3</v>
      </c>
      <c r="G11" s="22">
        <v>0.59525672258700002</v>
      </c>
      <c r="H11" s="22">
        <f t="shared" si="7"/>
        <v>0.31063152845103004</v>
      </c>
      <c r="I11" s="23">
        <f t="shared" si="0"/>
        <v>0</v>
      </c>
      <c r="J11" s="23">
        <f t="shared" si="1"/>
        <v>0.84250934511894238</v>
      </c>
      <c r="K11" s="23">
        <f t="shared" si="2"/>
        <v>65.156119244886526</v>
      </c>
      <c r="L11" s="23">
        <f t="shared" si="3"/>
        <v>34.00137140999454</v>
      </c>
      <c r="M11" s="22">
        <v>0.74283215474999997</v>
      </c>
      <c r="N11" s="22">
        <v>8.6289836034800005E-2</v>
      </c>
      <c r="O11" s="22">
        <v>5.73464966595E-2</v>
      </c>
      <c r="P11" s="20">
        <f t="shared" si="4"/>
        <v>81.309557065528253</v>
      </c>
      <c r="Q11" s="20">
        <f t="shared" si="5"/>
        <v>9.445186644630299</v>
      </c>
      <c r="R11" s="20">
        <f t="shared" si="6"/>
        <v>6.2770818587046904</v>
      </c>
    </row>
    <row r="12" spans="1:18" ht="15" x14ac:dyDescent="0.25">
      <c r="A12" s="21" t="s">
        <v>69</v>
      </c>
      <c r="B12" s="21" t="s">
        <v>70</v>
      </c>
      <c r="C12" s="21" t="s">
        <v>38</v>
      </c>
      <c r="D12" s="22">
        <v>1.0416820336399999</v>
      </c>
      <c r="E12" s="22">
        <v>0</v>
      </c>
      <c r="F12" s="22">
        <v>4.87113155649E-2</v>
      </c>
      <c r="G12" s="22">
        <v>7.9804528308299996E-2</v>
      </c>
      <c r="H12" s="22">
        <f t="shared" si="7"/>
        <v>0.91316618976679986</v>
      </c>
      <c r="I12" s="23">
        <f t="shared" si="0"/>
        <v>0</v>
      </c>
      <c r="J12" s="23">
        <f t="shared" si="1"/>
        <v>4.6762173092959758</v>
      </c>
      <c r="K12" s="23">
        <f t="shared" si="2"/>
        <v>7.6611216984740702</v>
      </c>
      <c r="L12" s="23">
        <f t="shared" si="3"/>
        <v>87.662660992229945</v>
      </c>
      <c r="M12" s="22">
        <v>5.9260205766699997E-3</v>
      </c>
      <c r="N12" s="22">
        <v>2.10778132215E-2</v>
      </c>
      <c r="O12" s="22">
        <v>0.201915038692</v>
      </c>
      <c r="P12" s="20">
        <f t="shared" si="4"/>
        <v>0.5688895829337115</v>
      </c>
      <c r="Q12" s="20">
        <f t="shared" si="5"/>
        <v>2.0234402188781906</v>
      </c>
      <c r="R12" s="20">
        <f t="shared" si="6"/>
        <v>19.38355776248137</v>
      </c>
    </row>
    <row r="13" spans="1:18" ht="15" x14ac:dyDescent="0.25">
      <c r="A13" s="21" t="s">
        <v>71</v>
      </c>
      <c r="B13" s="21" t="s">
        <v>72</v>
      </c>
      <c r="C13" s="21" t="s">
        <v>37</v>
      </c>
      <c r="D13" s="22">
        <v>5.8124717886000002E-2</v>
      </c>
      <c r="E13" s="22">
        <v>0</v>
      </c>
      <c r="F13" s="22">
        <v>0</v>
      </c>
      <c r="G13" s="22">
        <v>0</v>
      </c>
      <c r="H13" s="22">
        <f t="shared" si="7"/>
        <v>5.8124717886000002E-2</v>
      </c>
      <c r="I13" s="23">
        <f t="shared" si="0"/>
        <v>0</v>
      </c>
      <c r="J13" s="23">
        <f t="shared" si="1"/>
        <v>0</v>
      </c>
      <c r="K13" s="23">
        <f t="shared" si="2"/>
        <v>0</v>
      </c>
      <c r="L13" s="23">
        <f t="shared" si="3"/>
        <v>100</v>
      </c>
      <c r="M13" s="22">
        <v>0</v>
      </c>
      <c r="N13" s="22">
        <v>0</v>
      </c>
      <c r="O13" s="22">
        <v>0</v>
      </c>
      <c r="P13" s="20">
        <f t="shared" si="4"/>
        <v>0</v>
      </c>
      <c r="Q13" s="20">
        <f t="shared" si="5"/>
        <v>0</v>
      </c>
      <c r="R13" s="20">
        <f t="shared" si="6"/>
        <v>0</v>
      </c>
    </row>
    <row r="14" spans="1:18" ht="15" x14ac:dyDescent="0.25">
      <c r="A14" s="21" t="s">
        <v>73</v>
      </c>
      <c r="B14" s="21" t="s">
        <v>74</v>
      </c>
      <c r="C14" s="21" t="s">
        <v>37</v>
      </c>
      <c r="D14" s="22">
        <v>1.27679021917</v>
      </c>
      <c r="E14" s="22">
        <v>0</v>
      </c>
      <c r="F14" s="22">
        <v>0</v>
      </c>
      <c r="G14" s="22">
        <v>0</v>
      </c>
      <c r="H14" s="22">
        <f t="shared" si="7"/>
        <v>1.27679021917</v>
      </c>
      <c r="I14" s="23">
        <f t="shared" si="0"/>
        <v>0</v>
      </c>
      <c r="J14" s="23">
        <f t="shared" si="1"/>
        <v>0</v>
      </c>
      <c r="K14" s="23">
        <f t="shared" si="2"/>
        <v>0</v>
      </c>
      <c r="L14" s="23">
        <f t="shared" si="3"/>
        <v>100</v>
      </c>
      <c r="M14" s="22">
        <v>2.9449786119099999E-2</v>
      </c>
      <c r="N14" s="22">
        <v>2.7975848195999999E-2</v>
      </c>
      <c r="O14" s="22">
        <v>0.11621150747099999</v>
      </c>
      <c r="P14" s="20">
        <f t="shared" si="4"/>
        <v>2.3065485368649168</v>
      </c>
      <c r="Q14" s="20">
        <f t="shared" si="5"/>
        <v>2.1911076522959418</v>
      </c>
      <c r="R14" s="20">
        <f t="shared" si="6"/>
        <v>9.1018481913610927</v>
      </c>
    </row>
    <row r="15" spans="1:18" ht="15" x14ac:dyDescent="0.25">
      <c r="A15" s="21" t="s">
        <v>75</v>
      </c>
      <c r="B15" s="21" t="s">
        <v>76</v>
      </c>
      <c r="C15" s="21" t="s">
        <v>37</v>
      </c>
      <c r="D15" s="22">
        <v>2.1517900932199998</v>
      </c>
      <c r="E15" s="22">
        <v>0</v>
      </c>
      <c r="F15" s="22">
        <v>0</v>
      </c>
      <c r="G15" s="22">
        <v>0</v>
      </c>
      <c r="H15" s="22">
        <f t="shared" si="7"/>
        <v>2.1517900932199998</v>
      </c>
      <c r="I15" s="23">
        <f t="shared" si="0"/>
        <v>0</v>
      </c>
      <c r="J15" s="23">
        <f t="shared" si="1"/>
        <v>0</v>
      </c>
      <c r="K15" s="23">
        <f t="shared" si="2"/>
        <v>0</v>
      </c>
      <c r="L15" s="23">
        <f t="shared" si="3"/>
        <v>100</v>
      </c>
      <c r="M15" s="22">
        <v>2.1462569546500001E-5</v>
      </c>
      <c r="N15" s="22">
        <v>1.30351418059E-3</v>
      </c>
      <c r="O15" s="22">
        <v>5.4574340445700002E-3</v>
      </c>
      <c r="P15" s="20">
        <f t="shared" si="4"/>
        <v>9.9742858813811164E-4</v>
      </c>
      <c r="Q15" s="20">
        <f t="shared" si="5"/>
        <v>6.0578129098056419E-2</v>
      </c>
      <c r="R15" s="20">
        <f t="shared" si="6"/>
        <v>0.25362297473929446</v>
      </c>
    </row>
    <row r="16" spans="1:18" ht="15" x14ac:dyDescent="0.25">
      <c r="A16" s="21" t="s">
        <v>77</v>
      </c>
      <c r="B16" s="21" t="s">
        <v>78</v>
      </c>
      <c r="C16" s="21" t="s">
        <v>39</v>
      </c>
      <c r="D16" s="22">
        <v>0.47984944843499999</v>
      </c>
      <c r="E16" s="22">
        <v>0</v>
      </c>
      <c r="F16" s="22">
        <v>2.2511730002200001E-2</v>
      </c>
      <c r="G16" s="22">
        <v>1.0763220062099999E-2</v>
      </c>
      <c r="H16" s="22">
        <f t="shared" si="7"/>
        <v>0.44657449837069996</v>
      </c>
      <c r="I16" s="23">
        <f t="shared" si="0"/>
        <v>0</v>
      </c>
      <c r="J16" s="23">
        <f t="shared" si="1"/>
        <v>4.6914152085869114</v>
      </c>
      <c r="K16" s="23">
        <f t="shared" si="2"/>
        <v>2.2430410407271681</v>
      </c>
      <c r="L16" s="23">
        <f t="shared" si="3"/>
        <v>93.065543750685904</v>
      </c>
      <c r="M16" s="22">
        <v>0.102936329479</v>
      </c>
      <c r="N16" s="22">
        <v>5.8781311188900003E-2</v>
      </c>
      <c r="O16" s="22">
        <v>0.162367106486</v>
      </c>
      <c r="P16" s="20">
        <f t="shared" si="4"/>
        <v>21.451796978139836</v>
      </c>
      <c r="Q16" s="20">
        <f t="shared" si="5"/>
        <v>12.249948682990405</v>
      </c>
      <c r="R16" s="20">
        <f t="shared" si="6"/>
        <v>33.837093491625446</v>
      </c>
    </row>
    <row r="17" spans="1:18" ht="15" x14ac:dyDescent="0.25">
      <c r="A17" s="21" t="s">
        <v>79</v>
      </c>
      <c r="B17" s="21" t="s">
        <v>80</v>
      </c>
      <c r="C17" s="21" t="s">
        <v>37</v>
      </c>
      <c r="D17" s="22">
        <v>0.64416324039700001</v>
      </c>
      <c r="E17" s="22">
        <v>0</v>
      </c>
      <c r="F17" s="22">
        <v>0</v>
      </c>
      <c r="G17" s="22">
        <v>0</v>
      </c>
      <c r="H17" s="22">
        <f t="shared" si="7"/>
        <v>0.64416324039700001</v>
      </c>
      <c r="I17" s="23">
        <f t="shared" si="0"/>
        <v>0</v>
      </c>
      <c r="J17" s="23">
        <f t="shared" si="1"/>
        <v>0</v>
      </c>
      <c r="K17" s="23">
        <f t="shared" si="2"/>
        <v>0</v>
      </c>
      <c r="L17" s="23">
        <f t="shared" si="3"/>
        <v>100</v>
      </c>
      <c r="M17" s="22">
        <v>0</v>
      </c>
      <c r="N17" s="22">
        <v>0</v>
      </c>
      <c r="O17" s="22">
        <v>0</v>
      </c>
      <c r="P17" s="20">
        <f t="shared" si="4"/>
        <v>0</v>
      </c>
      <c r="Q17" s="20">
        <f t="shared" si="5"/>
        <v>0</v>
      </c>
      <c r="R17" s="20">
        <f t="shared" si="6"/>
        <v>0</v>
      </c>
    </row>
    <row r="18" spans="1:18" ht="15" x14ac:dyDescent="0.25">
      <c r="A18" s="21" t="s">
        <v>81</v>
      </c>
      <c r="B18" s="21" t="s">
        <v>82</v>
      </c>
      <c r="C18" s="21" t="s">
        <v>37</v>
      </c>
      <c r="D18" s="22">
        <v>0.43706896822199998</v>
      </c>
      <c r="E18" s="22">
        <v>0</v>
      </c>
      <c r="F18" s="22">
        <v>0</v>
      </c>
      <c r="G18" s="22">
        <v>0</v>
      </c>
      <c r="H18" s="22">
        <f t="shared" si="7"/>
        <v>0.43706896822199998</v>
      </c>
      <c r="I18" s="23">
        <f t="shared" si="0"/>
        <v>0</v>
      </c>
      <c r="J18" s="23">
        <f t="shared" si="1"/>
        <v>0</v>
      </c>
      <c r="K18" s="23">
        <f t="shared" si="2"/>
        <v>0</v>
      </c>
      <c r="L18" s="23">
        <f t="shared" si="3"/>
        <v>100</v>
      </c>
      <c r="M18" s="22">
        <v>0</v>
      </c>
      <c r="N18" s="22">
        <v>8.2597999741299997E-4</v>
      </c>
      <c r="O18" s="22">
        <v>7.1135922740500005E-4</v>
      </c>
      <c r="P18" s="20">
        <f t="shared" si="4"/>
        <v>0</v>
      </c>
      <c r="Q18" s="20">
        <f t="shared" si="5"/>
        <v>0.18898161559561025</v>
      </c>
      <c r="R18" s="20">
        <f t="shared" si="6"/>
        <v>0.16275674530242104</v>
      </c>
    </row>
    <row r="19" spans="1:18" ht="15" x14ac:dyDescent="0.25">
      <c r="A19" s="21" t="s">
        <v>83</v>
      </c>
      <c r="B19" s="21" t="s">
        <v>84</v>
      </c>
      <c r="C19" s="21" t="s">
        <v>37</v>
      </c>
      <c r="D19" s="22">
        <v>0.26036519891400001</v>
      </c>
      <c r="E19" s="22">
        <v>0</v>
      </c>
      <c r="F19" s="22">
        <v>2.74983112369E-3</v>
      </c>
      <c r="G19" s="22">
        <v>2.8796966607099998E-5</v>
      </c>
      <c r="H19" s="22">
        <f t="shared" si="7"/>
        <v>0.2575865708237029</v>
      </c>
      <c r="I19" s="23">
        <f t="shared" si="0"/>
        <v>0</v>
      </c>
      <c r="J19" s="23">
        <f t="shared" si="1"/>
        <v>1.0561438837293626</v>
      </c>
      <c r="K19" s="23">
        <f t="shared" si="2"/>
        <v>1.1060221076862038E-2</v>
      </c>
      <c r="L19" s="23">
        <f t="shared" si="3"/>
        <v>98.932795895193777</v>
      </c>
      <c r="M19" s="22">
        <v>6.3980939953600001E-6</v>
      </c>
      <c r="N19" s="22">
        <v>3.7038081862600001E-4</v>
      </c>
      <c r="O19" s="22">
        <v>1.42268962983E-2</v>
      </c>
      <c r="P19" s="20">
        <f t="shared" si="4"/>
        <v>2.457353756203541E-3</v>
      </c>
      <c r="Q19" s="20">
        <f t="shared" si="5"/>
        <v>0.14225434895711186</v>
      </c>
      <c r="R19" s="20">
        <f t="shared" si="6"/>
        <v>5.4642081037102113</v>
      </c>
    </row>
    <row r="20" spans="1:18" ht="15" x14ac:dyDescent="0.25">
      <c r="A20" s="21" t="s">
        <v>85</v>
      </c>
      <c r="B20" s="21" t="s">
        <v>86</v>
      </c>
      <c r="C20" s="21" t="s">
        <v>37</v>
      </c>
      <c r="D20" s="22">
        <v>0.75764012196599995</v>
      </c>
      <c r="E20" s="22">
        <v>0</v>
      </c>
      <c r="F20" s="22">
        <v>0</v>
      </c>
      <c r="G20" s="22">
        <v>0</v>
      </c>
      <c r="H20" s="22">
        <f t="shared" si="7"/>
        <v>0.75764012196599995</v>
      </c>
      <c r="I20" s="23">
        <f t="shared" si="0"/>
        <v>0</v>
      </c>
      <c r="J20" s="23">
        <f t="shared" si="1"/>
        <v>0</v>
      </c>
      <c r="K20" s="23">
        <f t="shared" si="2"/>
        <v>0</v>
      </c>
      <c r="L20" s="23">
        <f t="shared" si="3"/>
        <v>100</v>
      </c>
      <c r="M20" s="22">
        <v>0</v>
      </c>
      <c r="N20" s="22">
        <v>0</v>
      </c>
      <c r="O20" s="22">
        <v>0</v>
      </c>
      <c r="P20" s="20">
        <f t="shared" si="4"/>
        <v>0</v>
      </c>
      <c r="Q20" s="20">
        <f t="shared" si="5"/>
        <v>0</v>
      </c>
      <c r="R20" s="20">
        <f t="shared" si="6"/>
        <v>0</v>
      </c>
    </row>
    <row r="21" spans="1:18" ht="15" x14ac:dyDescent="0.25">
      <c r="A21" s="21" t="s">
        <v>87</v>
      </c>
      <c r="B21" s="21" t="s">
        <v>88</v>
      </c>
      <c r="C21" s="21" t="s">
        <v>38</v>
      </c>
      <c r="D21" s="22">
        <v>0.20230660301200001</v>
      </c>
      <c r="E21" s="22">
        <v>0</v>
      </c>
      <c r="F21" s="22">
        <v>1.12490948892E-2</v>
      </c>
      <c r="G21" s="22">
        <v>0</v>
      </c>
      <c r="H21" s="22">
        <f t="shared" si="7"/>
        <v>0.19105750812280001</v>
      </c>
      <c r="I21" s="23">
        <f t="shared" si="0"/>
        <v>0</v>
      </c>
      <c r="J21" s="23">
        <f t="shared" si="1"/>
        <v>5.560419047979738</v>
      </c>
      <c r="K21" s="23">
        <f t="shared" si="2"/>
        <v>0</v>
      </c>
      <c r="L21" s="23">
        <f t="shared" si="3"/>
        <v>94.439580952020265</v>
      </c>
      <c r="M21" s="22">
        <v>0</v>
      </c>
      <c r="N21" s="22">
        <v>5.56728568133E-4</v>
      </c>
      <c r="O21" s="22">
        <v>0.111895092357</v>
      </c>
      <c r="P21" s="20">
        <f t="shared" si="4"/>
        <v>0</v>
      </c>
      <c r="Q21" s="20">
        <f t="shared" si="5"/>
        <v>0.27519050779572285</v>
      </c>
      <c r="R21" s="20">
        <f t="shared" si="6"/>
        <v>55.309659047738954</v>
      </c>
    </row>
    <row r="22" spans="1:18" ht="15" x14ac:dyDescent="0.25">
      <c r="A22" s="21" t="s">
        <v>89</v>
      </c>
      <c r="B22" s="21" t="s">
        <v>90</v>
      </c>
      <c r="C22" s="21" t="s">
        <v>38</v>
      </c>
      <c r="D22" s="22">
        <v>0.428479200379</v>
      </c>
      <c r="E22" s="22">
        <v>0</v>
      </c>
      <c r="F22" s="22">
        <v>0</v>
      </c>
      <c r="G22" s="22">
        <v>0</v>
      </c>
      <c r="H22" s="22">
        <f t="shared" si="7"/>
        <v>0.428479200379</v>
      </c>
      <c r="I22" s="23">
        <f t="shared" si="0"/>
        <v>0</v>
      </c>
      <c r="J22" s="23">
        <f t="shared" si="1"/>
        <v>0</v>
      </c>
      <c r="K22" s="23">
        <f t="shared" si="2"/>
        <v>0</v>
      </c>
      <c r="L22" s="23">
        <f t="shared" si="3"/>
        <v>100</v>
      </c>
      <c r="M22" s="22">
        <v>0</v>
      </c>
      <c r="N22" s="22">
        <v>0</v>
      </c>
      <c r="O22" s="22">
        <v>0</v>
      </c>
      <c r="P22" s="20">
        <f t="shared" si="4"/>
        <v>0</v>
      </c>
      <c r="Q22" s="20">
        <f t="shared" si="5"/>
        <v>0</v>
      </c>
      <c r="R22" s="20">
        <f t="shared" si="6"/>
        <v>0</v>
      </c>
    </row>
    <row r="23" spans="1:18" ht="15" x14ac:dyDescent="0.25">
      <c r="A23" s="21" t="s">
        <v>91</v>
      </c>
      <c r="B23" s="21" t="s">
        <v>92</v>
      </c>
      <c r="C23" s="21" t="s">
        <v>37</v>
      </c>
      <c r="D23" s="22">
        <v>20.3222101504</v>
      </c>
      <c r="E23" s="22">
        <v>0</v>
      </c>
      <c r="F23" s="22">
        <v>0</v>
      </c>
      <c r="G23" s="22">
        <v>0</v>
      </c>
      <c r="H23" s="22">
        <f t="shared" si="7"/>
        <v>20.3222101504</v>
      </c>
      <c r="I23" s="23">
        <f t="shared" si="0"/>
        <v>0</v>
      </c>
      <c r="J23" s="23">
        <f t="shared" si="1"/>
        <v>0</v>
      </c>
      <c r="K23" s="23">
        <f t="shared" si="2"/>
        <v>0</v>
      </c>
      <c r="L23" s="23">
        <f t="shared" si="3"/>
        <v>100</v>
      </c>
      <c r="M23" s="22">
        <v>0.40244370507799998</v>
      </c>
      <c r="N23" s="22">
        <v>0.204653042156</v>
      </c>
      <c r="O23" s="22">
        <v>1.04146795049</v>
      </c>
      <c r="P23" s="20">
        <f t="shared" si="4"/>
        <v>1.9803146513081338</v>
      </c>
      <c r="Q23" s="20">
        <f t="shared" si="5"/>
        <v>1.0070412649087375</v>
      </c>
      <c r="R23" s="20">
        <f t="shared" si="6"/>
        <v>5.1247769941474637</v>
      </c>
    </row>
    <row r="24" spans="1:18" ht="15" x14ac:dyDescent="0.25">
      <c r="A24" s="21" t="s">
        <v>93</v>
      </c>
      <c r="B24" s="21" t="s">
        <v>94</v>
      </c>
      <c r="C24" s="21" t="s">
        <v>37</v>
      </c>
      <c r="D24" s="22">
        <v>0.325060403996</v>
      </c>
      <c r="E24" s="22">
        <v>0</v>
      </c>
      <c r="F24" s="22">
        <v>0</v>
      </c>
      <c r="G24" s="22">
        <v>0</v>
      </c>
      <c r="H24" s="22">
        <f t="shared" si="7"/>
        <v>0.325060403996</v>
      </c>
      <c r="I24" s="23">
        <f t="shared" si="0"/>
        <v>0</v>
      </c>
      <c r="J24" s="23">
        <f t="shared" si="1"/>
        <v>0</v>
      </c>
      <c r="K24" s="23">
        <f t="shared" si="2"/>
        <v>0</v>
      </c>
      <c r="L24" s="23">
        <f t="shared" si="3"/>
        <v>100</v>
      </c>
      <c r="M24" s="22">
        <v>0</v>
      </c>
      <c r="N24" s="22">
        <v>0</v>
      </c>
      <c r="O24" s="22">
        <v>3.4226894641199998E-3</v>
      </c>
      <c r="P24" s="20">
        <f t="shared" si="4"/>
        <v>0</v>
      </c>
      <c r="Q24" s="20">
        <f t="shared" si="5"/>
        <v>0</v>
      </c>
      <c r="R24" s="20">
        <f t="shared" si="6"/>
        <v>1.0529395220225339</v>
      </c>
    </row>
    <row r="25" spans="1:18" ht="15" x14ac:dyDescent="0.25">
      <c r="A25" s="21" t="s">
        <v>95</v>
      </c>
      <c r="B25" s="21" t="s">
        <v>96</v>
      </c>
      <c r="C25" s="21" t="s">
        <v>37</v>
      </c>
      <c r="D25" s="22">
        <v>2.0395250359200001</v>
      </c>
      <c r="E25" s="22">
        <v>0</v>
      </c>
      <c r="F25" s="22">
        <v>0</v>
      </c>
      <c r="G25" s="22">
        <v>0</v>
      </c>
      <c r="H25" s="22">
        <f t="shared" si="7"/>
        <v>2.0395250359200001</v>
      </c>
      <c r="I25" s="23">
        <f t="shared" si="0"/>
        <v>0</v>
      </c>
      <c r="J25" s="23">
        <f t="shared" si="1"/>
        <v>0</v>
      </c>
      <c r="K25" s="23">
        <f t="shared" si="2"/>
        <v>0</v>
      </c>
      <c r="L25" s="23">
        <f t="shared" si="3"/>
        <v>100</v>
      </c>
      <c r="M25" s="22">
        <v>0</v>
      </c>
      <c r="N25" s="22">
        <v>3.4934602035199998E-4</v>
      </c>
      <c r="O25" s="22">
        <v>2.4134038460499999E-2</v>
      </c>
      <c r="P25" s="20">
        <f t="shared" si="4"/>
        <v>0</v>
      </c>
      <c r="Q25" s="20">
        <f t="shared" si="5"/>
        <v>1.7128792939500009E-2</v>
      </c>
      <c r="R25" s="20">
        <f t="shared" si="6"/>
        <v>1.1833166073204628</v>
      </c>
    </row>
    <row r="26" spans="1:18" ht="15" x14ac:dyDescent="0.25">
      <c r="A26" s="21" t="s">
        <v>97</v>
      </c>
      <c r="B26" s="21" t="s">
        <v>98</v>
      </c>
      <c r="C26" s="21" t="s">
        <v>37</v>
      </c>
      <c r="D26" s="22">
        <v>0.71856212426599997</v>
      </c>
      <c r="E26" s="22">
        <v>0</v>
      </c>
      <c r="F26" s="22">
        <v>0</v>
      </c>
      <c r="G26" s="22">
        <v>0</v>
      </c>
      <c r="H26" s="22">
        <f t="shared" si="7"/>
        <v>0.71856212426599997</v>
      </c>
      <c r="I26" s="23">
        <f t="shared" si="0"/>
        <v>0</v>
      </c>
      <c r="J26" s="23">
        <f t="shared" si="1"/>
        <v>0</v>
      </c>
      <c r="K26" s="23">
        <f t="shared" si="2"/>
        <v>0</v>
      </c>
      <c r="L26" s="23">
        <f t="shared" si="3"/>
        <v>100</v>
      </c>
      <c r="M26" s="22">
        <v>0</v>
      </c>
      <c r="N26" s="22">
        <v>0</v>
      </c>
      <c r="O26" s="22">
        <v>2.6248308510999998E-3</v>
      </c>
      <c r="P26" s="20">
        <f t="shared" si="4"/>
        <v>0</v>
      </c>
      <c r="Q26" s="20">
        <f t="shared" si="5"/>
        <v>0</v>
      </c>
      <c r="R26" s="20">
        <f t="shared" si="6"/>
        <v>0.36528934137479396</v>
      </c>
    </row>
    <row r="27" spans="1:18" ht="15" x14ac:dyDescent="0.25">
      <c r="A27" s="21" t="s">
        <v>99</v>
      </c>
      <c r="B27" s="21" t="s">
        <v>100</v>
      </c>
      <c r="C27" s="21" t="s">
        <v>38</v>
      </c>
      <c r="D27" s="22">
        <v>0.611822531585</v>
      </c>
      <c r="E27" s="22">
        <v>0</v>
      </c>
      <c r="F27" s="22">
        <v>0</v>
      </c>
      <c r="G27" s="22">
        <v>0</v>
      </c>
      <c r="H27" s="22">
        <f t="shared" si="7"/>
        <v>0.611822531585</v>
      </c>
      <c r="I27" s="23">
        <f t="shared" si="0"/>
        <v>0</v>
      </c>
      <c r="J27" s="23">
        <f t="shared" si="1"/>
        <v>0</v>
      </c>
      <c r="K27" s="23">
        <f t="shared" si="2"/>
        <v>0</v>
      </c>
      <c r="L27" s="23">
        <f t="shared" si="3"/>
        <v>100</v>
      </c>
      <c r="M27" s="22">
        <v>0</v>
      </c>
      <c r="N27" s="22">
        <v>0</v>
      </c>
      <c r="O27" s="22">
        <v>0</v>
      </c>
      <c r="P27" s="20">
        <f t="shared" si="4"/>
        <v>0</v>
      </c>
      <c r="Q27" s="20">
        <f t="shared" si="5"/>
        <v>0</v>
      </c>
      <c r="R27" s="20">
        <f t="shared" si="6"/>
        <v>0</v>
      </c>
    </row>
    <row r="28" spans="1:18" ht="15" x14ac:dyDescent="0.25">
      <c r="A28" s="21" t="s">
        <v>101</v>
      </c>
      <c r="B28" s="21" t="s">
        <v>102</v>
      </c>
      <c r="C28" s="21" t="s">
        <v>37</v>
      </c>
      <c r="D28" s="22">
        <v>0.38734407431899998</v>
      </c>
      <c r="E28" s="22">
        <v>0</v>
      </c>
      <c r="F28" s="22">
        <v>0</v>
      </c>
      <c r="G28" s="22">
        <v>0</v>
      </c>
      <c r="H28" s="22">
        <f t="shared" si="7"/>
        <v>0.38734407431899998</v>
      </c>
      <c r="I28" s="23">
        <f t="shared" si="0"/>
        <v>0</v>
      </c>
      <c r="J28" s="23">
        <f t="shared" si="1"/>
        <v>0</v>
      </c>
      <c r="K28" s="23">
        <f t="shared" si="2"/>
        <v>0</v>
      </c>
      <c r="L28" s="23">
        <f t="shared" si="3"/>
        <v>100</v>
      </c>
      <c r="M28" s="22">
        <v>0</v>
      </c>
      <c r="N28" s="22">
        <v>0</v>
      </c>
      <c r="O28" s="22">
        <v>2.2107591745099998E-3</v>
      </c>
      <c r="P28" s="20">
        <f t="shared" si="4"/>
        <v>0</v>
      </c>
      <c r="Q28" s="20">
        <f t="shared" si="5"/>
        <v>0</v>
      </c>
      <c r="R28" s="20">
        <f t="shared" si="6"/>
        <v>0.57074815934561407</v>
      </c>
    </row>
    <row r="29" spans="1:18" ht="15" x14ac:dyDescent="0.25">
      <c r="A29" s="21" t="s">
        <v>103</v>
      </c>
      <c r="B29" s="21" t="s">
        <v>104</v>
      </c>
      <c r="C29" s="21" t="s">
        <v>37</v>
      </c>
      <c r="D29" s="22">
        <v>2.10458034532</v>
      </c>
      <c r="E29" s="22">
        <v>0</v>
      </c>
      <c r="F29" s="22">
        <v>0</v>
      </c>
      <c r="G29" s="22">
        <v>0</v>
      </c>
      <c r="H29" s="22">
        <f t="shared" si="7"/>
        <v>2.10458034532</v>
      </c>
      <c r="I29" s="23">
        <f t="shared" si="0"/>
        <v>0</v>
      </c>
      <c r="J29" s="23">
        <f t="shared" si="1"/>
        <v>0</v>
      </c>
      <c r="K29" s="23">
        <f t="shared" si="2"/>
        <v>0</v>
      </c>
      <c r="L29" s="23">
        <f t="shared" si="3"/>
        <v>100</v>
      </c>
      <c r="M29" s="22">
        <v>0</v>
      </c>
      <c r="N29" s="22">
        <v>0</v>
      </c>
      <c r="O29" s="22">
        <v>1.65722990058E-4</v>
      </c>
      <c r="P29" s="20">
        <f t="shared" si="4"/>
        <v>0</v>
      </c>
      <c r="Q29" s="20">
        <f t="shared" si="5"/>
        <v>0</v>
      </c>
      <c r="R29" s="20">
        <f t="shared" si="6"/>
        <v>7.8743959776361935E-3</v>
      </c>
    </row>
    <row r="30" spans="1:18" ht="15" x14ac:dyDescent="0.25">
      <c r="A30" s="21" t="s">
        <v>105</v>
      </c>
      <c r="B30" s="21" t="s">
        <v>106</v>
      </c>
      <c r="C30" s="21" t="s">
        <v>37</v>
      </c>
      <c r="D30" s="22">
        <v>6.73967707053</v>
      </c>
      <c r="E30" s="22">
        <v>0</v>
      </c>
      <c r="F30" s="22">
        <v>0</v>
      </c>
      <c r="G30" s="22">
        <v>0</v>
      </c>
      <c r="H30" s="22">
        <f t="shared" si="7"/>
        <v>6.73967707053</v>
      </c>
      <c r="I30" s="23">
        <f t="shared" si="0"/>
        <v>0</v>
      </c>
      <c r="J30" s="23">
        <f t="shared" si="1"/>
        <v>0</v>
      </c>
      <c r="K30" s="23">
        <f t="shared" si="2"/>
        <v>0</v>
      </c>
      <c r="L30" s="23">
        <f t="shared" si="3"/>
        <v>100</v>
      </c>
      <c r="M30" s="22">
        <v>1.2E-2</v>
      </c>
      <c r="N30" s="22">
        <v>1.40769104026E-2</v>
      </c>
      <c r="O30" s="22">
        <v>0.396763387217</v>
      </c>
      <c r="P30" s="20">
        <f t="shared" si="4"/>
        <v>0.17805007383026342</v>
      </c>
      <c r="Q30" s="20">
        <f t="shared" si="5"/>
        <v>0.20886624470707776</v>
      </c>
      <c r="R30" s="20">
        <f t="shared" si="6"/>
        <v>5.886979198927687</v>
      </c>
    </row>
    <row r="31" spans="1:18" ht="15" x14ac:dyDescent="0.25">
      <c r="A31" s="21" t="s">
        <v>107</v>
      </c>
      <c r="B31" s="21" t="s">
        <v>108</v>
      </c>
      <c r="C31" s="21" t="s">
        <v>37</v>
      </c>
      <c r="D31" s="22">
        <v>0.38760540488700002</v>
      </c>
      <c r="E31" s="22">
        <v>0</v>
      </c>
      <c r="F31" s="22">
        <v>4.4717781875099998E-2</v>
      </c>
      <c r="G31" s="22">
        <v>3.0490379243000001E-5</v>
      </c>
      <c r="H31" s="22">
        <f t="shared" si="7"/>
        <v>0.34285713263265699</v>
      </c>
      <c r="I31" s="23">
        <f t="shared" si="0"/>
        <v>0</v>
      </c>
      <c r="J31" s="23">
        <f t="shared" si="1"/>
        <v>11.536934550264265</v>
      </c>
      <c r="K31" s="23">
        <f t="shared" si="2"/>
        <v>7.8663452208281165E-3</v>
      </c>
      <c r="L31" s="23">
        <f t="shared" si="3"/>
        <v>88.455199104514904</v>
      </c>
      <c r="M31" s="22">
        <v>6.8449370196199996E-2</v>
      </c>
      <c r="N31" s="22">
        <v>3.9031715345800001E-2</v>
      </c>
      <c r="O31" s="22">
        <v>9.4660628072200007E-2</v>
      </c>
      <c r="P31" s="20">
        <f t="shared" si="4"/>
        <v>17.659549978709734</v>
      </c>
      <c r="Q31" s="20">
        <f t="shared" si="5"/>
        <v>10.069961577852366</v>
      </c>
      <c r="R31" s="20">
        <f t="shared" si="6"/>
        <v>24.421906113460093</v>
      </c>
    </row>
    <row r="32" spans="1:18" ht="15" x14ac:dyDescent="0.25">
      <c r="A32" s="21" t="s">
        <v>109</v>
      </c>
      <c r="B32" s="21" t="s">
        <v>110</v>
      </c>
      <c r="C32" s="21" t="s">
        <v>37</v>
      </c>
      <c r="D32" s="22">
        <v>0.53184434278000003</v>
      </c>
      <c r="E32" s="22">
        <v>0</v>
      </c>
      <c r="F32" s="22">
        <v>0</v>
      </c>
      <c r="G32" s="22">
        <v>9.0150386888499995E-2</v>
      </c>
      <c r="H32" s="22">
        <f t="shared" si="7"/>
        <v>0.44169395589150007</v>
      </c>
      <c r="I32" s="23">
        <f t="shared" si="0"/>
        <v>0</v>
      </c>
      <c r="J32" s="23">
        <f t="shared" si="1"/>
        <v>0</v>
      </c>
      <c r="K32" s="23">
        <f t="shared" si="2"/>
        <v>16.950520977110617</v>
      </c>
      <c r="L32" s="23">
        <f t="shared" si="3"/>
        <v>83.0494790228894</v>
      </c>
      <c r="M32" s="22">
        <v>1.1089707089100001E-3</v>
      </c>
      <c r="N32" s="22">
        <v>3.3422961191200001E-3</v>
      </c>
      <c r="O32" s="22">
        <v>0.123731206656</v>
      </c>
      <c r="P32" s="20">
        <f t="shared" si="4"/>
        <v>0.20851414966892504</v>
      </c>
      <c r="Q32" s="20">
        <f t="shared" si="5"/>
        <v>0.62843502323433709</v>
      </c>
      <c r="R32" s="20">
        <f t="shared" si="6"/>
        <v>23.264552558601157</v>
      </c>
    </row>
    <row r="33" spans="1:18" ht="15" x14ac:dyDescent="0.25">
      <c r="A33" s="21" t="s">
        <v>111</v>
      </c>
      <c r="B33" s="21" t="s">
        <v>112</v>
      </c>
      <c r="C33" s="21" t="s">
        <v>37</v>
      </c>
      <c r="D33" s="22">
        <v>0.34799963058099997</v>
      </c>
      <c r="E33" s="22">
        <v>0</v>
      </c>
      <c r="F33" s="22">
        <v>0</v>
      </c>
      <c r="G33" s="22">
        <v>0</v>
      </c>
      <c r="H33" s="22">
        <f t="shared" si="7"/>
        <v>0.34799963058099997</v>
      </c>
      <c r="I33" s="23">
        <f t="shared" si="0"/>
        <v>0</v>
      </c>
      <c r="J33" s="23">
        <f t="shared" si="1"/>
        <v>0</v>
      </c>
      <c r="K33" s="23">
        <f t="shared" si="2"/>
        <v>0</v>
      </c>
      <c r="L33" s="23">
        <f t="shared" si="3"/>
        <v>100</v>
      </c>
      <c r="M33" s="22">
        <v>0</v>
      </c>
      <c r="N33" s="22">
        <v>0</v>
      </c>
      <c r="O33" s="22">
        <v>0</v>
      </c>
      <c r="P33" s="20">
        <f t="shared" si="4"/>
        <v>0</v>
      </c>
      <c r="Q33" s="20">
        <f t="shared" si="5"/>
        <v>0</v>
      </c>
      <c r="R33" s="20">
        <f t="shared" si="6"/>
        <v>0</v>
      </c>
    </row>
    <row r="34" spans="1:18" ht="15" x14ac:dyDescent="0.25">
      <c r="A34" s="21" t="s">
        <v>113</v>
      </c>
      <c r="B34" s="21" t="s">
        <v>114</v>
      </c>
      <c r="C34" s="21" t="s">
        <v>37</v>
      </c>
      <c r="D34" s="22">
        <v>0.80977968207600004</v>
      </c>
      <c r="E34" s="22">
        <v>0</v>
      </c>
      <c r="F34" s="22">
        <v>0</v>
      </c>
      <c r="G34" s="22">
        <v>0</v>
      </c>
      <c r="H34" s="22">
        <f t="shared" si="7"/>
        <v>0.80977968207600004</v>
      </c>
      <c r="I34" s="23">
        <f t="shared" si="0"/>
        <v>0</v>
      </c>
      <c r="J34" s="23">
        <f t="shared" si="1"/>
        <v>0</v>
      </c>
      <c r="K34" s="23">
        <f t="shared" si="2"/>
        <v>0</v>
      </c>
      <c r="L34" s="23">
        <f t="shared" si="3"/>
        <v>100</v>
      </c>
      <c r="M34" s="22">
        <v>0</v>
      </c>
      <c r="N34" s="22">
        <v>0</v>
      </c>
      <c r="O34" s="22">
        <v>0</v>
      </c>
      <c r="P34" s="20">
        <f t="shared" si="4"/>
        <v>0</v>
      </c>
      <c r="Q34" s="20">
        <f t="shared" si="5"/>
        <v>0</v>
      </c>
      <c r="R34" s="20">
        <f t="shared" si="6"/>
        <v>0</v>
      </c>
    </row>
    <row r="35" spans="1:18" ht="15" x14ac:dyDescent="0.25">
      <c r="A35" s="21" t="s">
        <v>115</v>
      </c>
      <c r="B35" s="21" t="s">
        <v>116</v>
      </c>
      <c r="C35" s="21" t="s">
        <v>37</v>
      </c>
      <c r="D35" s="22">
        <v>0.50363096299999999</v>
      </c>
      <c r="E35" s="22">
        <v>0</v>
      </c>
      <c r="F35" s="22">
        <v>0</v>
      </c>
      <c r="G35" s="22">
        <v>2.4317650430999999E-3</v>
      </c>
      <c r="H35" s="22">
        <f t="shared" si="7"/>
        <v>0.50119919795689993</v>
      </c>
      <c r="I35" s="23">
        <f t="shared" si="0"/>
        <v>0</v>
      </c>
      <c r="J35" s="23">
        <f t="shared" si="1"/>
        <v>0</v>
      </c>
      <c r="K35" s="23">
        <f t="shared" si="2"/>
        <v>0.48284661225247189</v>
      </c>
      <c r="L35" s="23">
        <f t="shared" si="3"/>
        <v>99.517153387747513</v>
      </c>
      <c r="M35" s="22">
        <v>1.53752634255E-2</v>
      </c>
      <c r="N35" s="22">
        <v>7.3778249920799996E-3</v>
      </c>
      <c r="O35" s="22">
        <v>1.0908263452299999E-2</v>
      </c>
      <c r="P35" s="20">
        <f t="shared" si="4"/>
        <v>3.052882875570937</v>
      </c>
      <c r="Q35" s="20">
        <f t="shared" si="5"/>
        <v>1.4649268083384301</v>
      </c>
      <c r="R35" s="20">
        <f t="shared" si="6"/>
        <v>2.1659239112945485</v>
      </c>
    </row>
    <row r="36" spans="1:18" ht="15" x14ac:dyDescent="0.25">
      <c r="A36" s="21" t="s">
        <v>117</v>
      </c>
      <c r="B36" s="21" t="s">
        <v>118</v>
      </c>
      <c r="C36" s="21" t="s">
        <v>37</v>
      </c>
      <c r="D36" s="22">
        <v>0.63130040373200003</v>
      </c>
      <c r="E36" s="22">
        <v>0</v>
      </c>
      <c r="F36" s="22">
        <v>0</v>
      </c>
      <c r="G36" s="22">
        <v>0</v>
      </c>
      <c r="H36" s="22">
        <f t="shared" si="7"/>
        <v>0.63130040373200003</v>
      </c>
      <c r="I36" s="23">
        <f t="shared" si="0"/>
        <v>0</v>
      </c>
      <c r="J36" s="23">
        <f t="shared" si="1"/>
        <v>0</v>
      </c>
      <c r="K36" s="23">
        <f t="shared" si="2"/>
        <v>0</v>
      </c>
      <c r="L36" s="23">
        <f t="shared" si="3"/>
        <v>100</v>
      </c>
      <c r="M36" s="22">
        <v>0</v>
      </c>
      <c r="N36" s="22">
        <v>0</v>
      </c>
      <c r="O36" s="22">
        <v>2.8184266002299999E-4</v>
      </c>
      <c r="P36" s="20">
        <f t="shared" si="4"/>
        <v>0</v>
      </c>
      <c r="Q36" s="20">
        <f t="shared" si="5"/>
        <v>0</v>
      </c>
      <c r="R36" s="20">
        <f t="shared" si="6"/>
        <v>4.4644777408165255E-2</v>
      </c>
    </row>
    <row r="37" spans="1:18" ht="15" x14ac:dyDescent="0.25">
      <c r="A37" s="21" t="s">
        <v>119</v>
      </c>
      <c r="B37" s="21" t="s">
        <v>120</v>
      </c>
      <c r="C37" s="21" t="s">
        <v>37</v>
      </c>
      <c r="D37" s="22">
        <v>1.48859496393</v>
      </c>
      <c r="E37" s="22">
        <v>0</v>
      </c>
      <c r="F37" s="22">
        <v>0</v>
      </c>
      <c r="G37" s="22">
        <v>0</v>
      </c>
      <c r="H37" s="22">
        <f t="shared" si="7"/>
        <v>1.48859496393</v>
      </c>
      <c r="I37" s="23">
        <f t="shared" si="0"/>
        <v>0</v>
      </c>
      <c r="J37" s="23">
        <f t="shared" si="1"/>
        <v>0</v>
      </c>
      <c r="K37" s="23">
        <f t="shared" si="2"/>
        <v>0</v>
      </c>
      <c r="L37" s="23">
        <f t="shared" si="3"/>
        <v>100</v>
      </c>
      <c r="M37" s="22">
        <v>0</v>
      </c>
      <c r="N37" s="22">
        <v>0</v>
      </c>
      <c r="O37" s="22">
        <v>1.5142692853600001E-2</v>
      </c>
      <c r="P37" s="20">
        <f t="shared" si="4"/>
        <v>0</v>
      </c>
      <c r="Q37" s="20">
        <f t="shared" si="5"/>
        <v>0</v>
      </c>
      <c r="R37" s="20">
        <f t="shared" si="6"/>
        <v>1.0172473520683007</v>
      </c>
    </row>
    <row r="38" spans="1:18" ht="15" x14ac:dyDescent="0.25">
      <c r="A38" s="21" t="s">
        <v>121</v>
      </c>
      <c r="B38" s="21" t="s">
        <v>122</v>
      </c>
      <c r="C38" s="21" t="s">
        <v>37</v>
      </c>
      <c r="D38" s="22">
        <v>4.4681402388500002</v>
      </c>
      <c r="E38" s="22">
        <v>0</v>
      </c>
      <c r="F38" s="22">
        <v>0</v>
      </c>
      <c r="G38" s="22">
        <v>0</v>
      </c>
      <c r="H38" s="22">
        <f t="shared" si="7"/>
        <v>4.4681402388500002</v>
      </c>
      <c r="I38" s="23">
        <f t="shared" si="0"/>
        <v>0</v>
      </c>
      <c r="J38" s="23">
        <f t="shared" si="1"/>
        <v>0</v>
      </c>
      <c r="K38" s="23">
        <f t="shared" si="2"/>
        <v>0</v>
      </c>
      <c r="L38" s="23">
        <f t="shared" si="3"/>
        <v>100</v>
      </c>
      <c r="M38" s="22">
        <v>0.46570044840500002</v>
      </c>
      <c r="N38" s="22">
        <v>0.13253659791399999</v>
      </c>
      <c r="O38" s="22">
        <v>0.37075014717400001</v>
      </c>
      <c r="P38" s="20">
        <f t="shared" si="4"/>
        <v>10.422690952172552</v>
      </c>
      <c r="Q38" s="20">
        <f t="shared" si="5"/>
        <v>2.9662586854729511</v>
      </c>
      <c r="R38" s="20">
        <f t="shared" si="6"/>
        <v>8.2976390031442442</v>
      </c>
    </row>
    <row r="39" spans="1:18" ht="15" x14ac:dyDescent="0.25">
      <c r="A39" s="21" t="s">
        <v>123</v>
      </c>
      <c r="B39" s="21" t="s">
        <v>124</v>
      </c>
      <c r="C39" s="21" t="s">
        <v>37</v>
      </c>
      <c r="D39" s="22">
        <v>0.36916354011800001</v>
      </c>
      <c r="E39" s="22">
        <v>0</v>
      </c>
      <c r="F39" s="22">
        <v>2.7448679525500001E-2</v>
      </c>
      <c r="G39" s="22">
        <v>3.9253306616600001E-4</v>
      </c>
      <c r="H39" s="22">
        <f t="shared" si="7"/>
        <v>0.34132232752633401</v>
      </c>
      <c r="I39" s="23">
        <f t="shared" si="0"/>
        <v>0</v>
      </c>
      <c r="J39" s="23">
        <f t="shared" si="1"/>
        <v>7.4353711953044606</v>
      </c>
      <c r="K39" s="23">
        <f t="shared" si="2"/>
        <v>0.10633039926980063</v>
      </c>
      <c r="L39" s="23">
        <f t="shared" si="3"/>
        <v>92.458298405425737</v>
      </c>
      <c r="M39" s="22">
        <v>4.8371084920699997E-2</v>
      </c>
      <c r="N39" s="22">
        <v>7.7462569099700004E-3</v>
      </c>
      <c r="O39" s="22">
        <v>5.1465217669400001E-2</v>
      </c>
      <c r="P39" s="20">
        <f t="shared" si="4"/>
        <v>13.102887924749714</v>
      </c>
      <c r="Q39" s="20">
        <f t="shared" si="5"/>
        <v>2.0983266406790806</v>
      </c>
      <c r="R39" s="20">
        <f t="shared" si="6"/>
        <v>13.941034819676283</v>
      </c>
    </row>
    <row r="40" spans="1:18" ht="15" x14ac:dyDescent="0.25">
      <c r="A40" s="21" t="s">
        <v>125</v>
      </c>
      <c r="B40" s="21" t="s">
        <v>126</v>
      </c>
      <c r="C40" s="21" t="s">
        <v>37</v>
      </c>
      <c r="D40" s="22">
        <v>0.26616667577800002</v>
      </c>
      <c r="E40" s="22">
        <v>0</v>
      </c>
      <c r="F40" s="22">
        <v>0</v>
      </c>
      <c r="G40" s="22">
        <v>0</v>
      </c>
      <c r="H40" s="22">
        <f t="shared" si="7"/>
        <v>0.26616667577800002</v>
      </c>
      <c r="I40" s="23">
        <f t="shared" si="0"/>
        <v>0</v>
      </c>
      <c r="J40" s="23">
        <f t="shared" si="1"/>
        <v>0</v>
      </c>
      <c r="K40" s="23">
        <f t="shared" si="2"/>
        <v>0</v>
      </c>
      <c r="L40" s="23">
        <f t="shared" si="3"/>
        <v>100</v>
      </c>
      <c r="M40" s="22">
        <v>1.53120095793E-3</v>
      </c>
      <c r="N40" s="22">
        <v>1.5608423404000001E-3</v>
      </c>
      <c r="O40" s="22">
        <v>4.2875194964299996E-3</v>
      </c>
      <c r="P40" s="20">
        <f t="shared" si="4"/>
        <v>0.57527898766978591</v>
      </c>
      <c r="Q40" s="20">
        <f t="shared" si="5"/>
        <v>0.58641538646327085</v>
      </c>
      <c r="R40" s="20">
        <f t="shared" si="6"/>
        <v>1.6108400812752623</v>
      </c>
    </row>
    <row r="41" spans="1:18" ht="15" x14ac:dyDescent="0.25">
      <c r="A41" s="21" t="s">
        <v>127</v>
      </c>
      <c r="B41" s="21" t="s">
        <v>128</v>
      </c>
      <c r="C41" s="21" t="s">
        <v>37</v>
      </c>
      <c r="D41" s="22">
        <v>0.54273662400699996</v>
      </c>
      <c r="E41" s="22">
        <v>0</v>
      </c>
      <c r="F41" s="22">
        <v>0</v>
      </c>
      <c r="G41" s="22">
        <v>0</v>
      </c>
      <c r="H41" s="22">
        <f t="shared" si="7"/>
        <v>0.54273662400699996</v>
      </c>
      <c r="I41" s="23">
        <f t="shared" si="0"/>
        <v>0</v>
      </c>
      <c r="J41" s="23">
        <f t="shared" si="1"/>
        <v>0</v>
      </c>
      <c r="K41" s="23">
        <f t="shared" si="2"/>
        <v>0</v>
      </c>
      <c r="L41" s="23">
        <f t="shared" si="3"/>
        <v>100</v>
      </c>
      <c r="M41" s="22">
        <v>0</v>
      </c>
      <c r="N41" s="22">
        <v>0</v>
      </c>
      <c r="O41" s="22">
        <v>1.47467464651E-2</v>
      </c>
      <c r="P41" s="20">
        <f t="shared" si="4"/>
        <v>0</v>
      </c>
      <c r="Q41" s="20">
        <f t="shared" si="5"/>
        <v>0</v>
      </c>
      <c r="R41" s="20">
        <f t="shared" si="6"/>
        <v>2.7171091488585084</v>
      </c>
    </row>
    <row r="42" spans="1:18" ht="15" x14ac:dyDescent="0.25">
      <c r="A42" s="21" t="s">
        <v>129</v>
      </c>
      <c r="B42" s="21" t="s">
        <v>130</v>
      </c>
      <c r="C42" s="21" t="s">
        <v>37</v>
      </c>
      <c r="D42" s="22">
        <v>0.31979767298</v>
      </c>
      <c r="E42" s="22">
        <v>0</v>
      </c>
      <c r="F42" s="22">
        <v>0</v>
      </c>
      <c r="G42" s="22">
        <v>0</v>
      </c>
      <c r="H42" s="22">
        <f t="shared" si="7"/>
        <v>0.31979767298</v>
      </c>
      <c r="I42" s="23">
        <f t="shared" si="0"/>
        <v>0</v>
      </c>
      <c r="J42" s="23">
        <f t="shared" si="1"/>
        <v>0</v>
      </c>
      <c r="K42" s="23">
        <f t="shared" si="2"/>
        <v>0</v>
      </c>
      <c r="L42" s="23">
        <f t="shared" si="3"/>
        <v>100</v>
      </c>
      <c r="M42" s="22">
        <v>0</v>
      </c>
      <c r="N42" s="22">
        <v>7.5128783562200003E-3</v>
      </c>
      <c r="O42" s="22">
        <v>8.9018788484499997E-2</v>
      </c>
      <c r="P42" s="20">
        <f t="shared" si="4"/>
        <v>0</v>
      </c>
      <c r="Q42" s="20">
        <f t="shared" si="5"/>
        <v>2.3492598574004795</v>
      </c>
      <c r="R42" s="20">
        <f t="shared" si="6"/>
        <v>27.835971304915404</v>
      </c>
    </row>
    <row r="43" spans="1:18" ht="15" x14ac:dyDescent="0.25">
      <c r="A43" s="21" t="s">
        <v>131</v>
      </c>
      <c r="B43" s="21" t="s">
        <v>132</v>
      </c>
      <c r="C43" s="21" t="s">
        <v>37</v>
      </c>
      <c r="D43" s="22">
        <v>0.46083654881699998</v>
      </c>
      <c r="E43" s="22">
        <v>0</v>
      </c>
      <c r="F43" s="22">
        <v>0</v>
      </c>
      <c r="G43" s="22">
        <v>0</v>
      </c>
      <c r="H43" s="22">
        <f t="shared" si="7"/>
        <v>0.46083654881699998</v>
      </c>
      <c r="I43" s="23">
        <f t="shared" si="0"/>
        <v>0</v>
      </c>
      <c r="J43" s="23">
        <f t="shared" si="1"/>
        <v>0</v>
      </c>
      <c r="K43" s="23">
        <f t="shared" si="2"/>
        <v>0</v>
      </c>
      <c r="L43" s="23">
        <f t="shared" si="3"/>
        <v>100</v>
      </c>
      <c r="M43" s="22">
        <v>1.52E-2</v>
      </c>
      <c r="N43" s="22">
        <v>1.5582200000100001E-2</v>
      </c>
      <c r="O43" s="22">
        <v>3.8482003251199999E-3</v>
      </c>
      <c r="P43" s="20">
        <f t="shared" si="4"/>
        <v>3.2983494991921698</v>
      </c>
      <c r="Q43" s="20">
        <f t="shared" si="5"/>
        <v>3.3812856293843465</v>
      </c>
      <c r="R43" s="20">
        <f t="shared" si="6"/>
        <v>0.83504668520728276</v>
      </c>
    </row>
    <row r="44" spans="1:18" ht="15" x14ac:dyDescent="0.25">
      <c r="A44" s="21" t="s">
        <v>133</v>
      </c>
      <c r="B44" s="21" t="s">
        <v>134</v>
      </c>
      <c r="C44" s="21" t="s">
        <v>37</v>
      </c>
      <c r="D44" s="22">
        <v>2.3810172457799998</v>
      </c>
      <c r="E44" s="22">
        <v>0</v>
      </c>
      <c r="F44" s="22">
        <v>0</v>
      </c>
      <c r="G44" s="22">
        <v>0</v>
      </c>
      <c r="H44" s="22">
        <f t="shared" si="7"/>
        <v>2.3810172457799998</v>
      </c>
      <c r="I44" s="23">
        <f t="shared" si="0"/>
        <v>0</v>
      </c>
      <c r="J44" s="23">
        <f t="shared" si="1"/>
        <v>0</v>
      </c>
      <c r="K44" s="23">
        <f t="shared" si="2"/>
        <v>0</v>
      </c>
      <c r="L44" s="23">
        <f t="shared" si="3"/>
        <v>100</v>
      </c>
      <c r="M44" s="22">
        <v>0</v>
      </c>
      <c r="N44" s="22">
        <v>1.78286291184E-2</v>
      </c>
      <c r="O44" s="22">
        <v>0.205902085703</v>
      </c>
      <c r="P44" s="20">
        <f t="shared" si="4"/>
        <v>0</v>
      </c>
      <c r="Q44" s="20">
        <f t="shared" si="5"/>
        <v>0.74878202373370473</v>
      </c>
      <c r="R44" s="20">
        <f t="shared" si="6"/>
        <v>8.6476520095740987</v>
      </c>
    </row>
    <row r="45" spans="1:18" ht="15" x14ac:dyDescent="0.25">
      <c r="A45" s="21" t="s">
        <v>135</v>
      </c>
      <c r="B45" s="21" t="s">
        <v>136</v>
      </c>
      <c r="C45" s="21" t="s">
        <v>37</v>
      </c>
      <c r="D45" s="22">
        <v>0.210545197652</v>
      </c>
      <c r="E45" s="22">
        <v>0</v>
      </c>
      <c r="F45" s="22">
        <v>0</v>
      </c>
      <c r="G45" s="22">
        <v>0</v>
      </c>
      <c r="H45" s="22">
        <f t="shared" si="7"/>
        <v>0.210545197652</v>
      </c>
      <c r="I45" s="23">
        <f t="shared" si="0"/>
        <v>0</v>
      </c>
      <c r="J45" s="23">
        <f t="shared" si="1"/>
        <v>0</v>
      </c>
      <c r="K45" s="23">
        <f t="shared" si="2"/>
        <v>0</v>
      </c>
      <c r="L45" s="23">
        <f t="shared" si="3"/>
        <v>100</v>
      </c>
      <c r="M45" s="22">
        <v>0</v>
      </c>
      <c r="N45" s="22">
        <v>0</v>
      </c>
      <c r="O45" s="22">
        <v>0</v>
      </c>
      <c r="P45" s="20">
        <f t="shared" si="4"/>
        <v>0</v>
      </c>
      <c r="Q45" s="20">
        <f t="shared" si="5"/>
        <v>0</v>
      </c>
      <c r="R45" s="20">
        <f t="shared" si="6"/>
        <v>0</v>
      </c>
    </row>
    <row r="46" spans="1:18" ht="15" x14ac:dyDescent="0.25">
      <c r="A46" s="21" t="s">
        <v>137</v>
      </c>
      <c r="B46" s="21" t="s">
        <v>138</v>
      </c>
      <c r="C46" s="21" t="s">
        <v>37</v>
      </c>
      <c r="D46" s="22">
        <v>0.25609704201099998</v>
      </c>
      <c r="E46" s="22">
        <v>0</v>
      </c>
      <c r="F46" s="22">
        <v>0</v>
      </c>
      <c r="G46" s="22">
        <v>0</v>
      </c>
      <c r="H46" s="22">
        <f t="shared" si="7"/>
        <v>0.25609704201099998</v>
      </c>
      <c r="I46" s="23">
        <f t="shared" si="0"/>
        <v>0</v>
      </c>
      <c r="J46" s="23">
        <f t="shared" si="1"/>
        <v>0</v>
      </c>
      <c r="K46" s="23">
        <f t="shared" si="2"/>
        <v>0</v>
      </c>
      <c r="L46" s="23">
        <f t="shared" si="3"/>
        <v>100</v>
      </c>
      <c r="M46" s="22">
        <v>0</v>
      </c>
      <c r="N46" s="22">
        <v>0</v>
      </c>
      <c r="O46" s="22">
        <v>0</v>
      </c>
      <c r="P46" s="20">
        <f t="shared" si="4"/>
        <v>0</v>
      </c>
      <c r="Q46" s="20">
        <f t="shared" si="5"/>
        <v>0</v>
      </c>
      <c r="R46" s="20">
        <f t="shared" si="6"/>
        <v>0</v>
      </c>
    </row>
    <row r="47" spans="1:18" ht="15" x14ac:dyDescent="0.25">
      <c r="A47" s="21" t="s">
        <v>139</v>
      </c>
      <c r="B47" s="21" t="s">
        <v>140</v>
      </c>
      <c r="C47" s="21" t="s">
        <v>37</v>
      </c>
      <c r="D47" s="22">
        <v>0.306105097168</v>
      </c>
      <c r="E47" s="22">
        <v>0</v>
      </c>
      <c r="F47" s="22">
        <v>0</v>
      </c>
      <c r="G47" s="22">
        <v>0</v>
      </c>
      <c r="H47" s="22">
        <f t="shared" si="7"/>
        <v>0.306105097168</v>
      </c>
      <c r="I47" s="23">
        <f t="shared" si="0"/>
        <v>0</v>
      </c>
      <c r="J47" s="23">
        <f t="shared" si="1"/>
        <v>0</v>
      </c>
      <c r="K47" s="23">
        <f t="shared" si="2"/>
        <v>0</v>
      </c>
      <c r="L47" s="23">
        <f t="shared" si="3"/>
        <v>100</v>
      </c>
      <c r="M47" s="22">
        <v>0</v>
      </c>
      <c r="N47" s="22">
        <v>0</v>
      </c>
      <c r="O47" s="22">
        <v>0</v>
      </c>
      <c r="P47" s="20">
        <f t="shared" si="4"/>
        <v>0</v>
      </c>
      <c r="Q47" s="20">
        <f t="shared" si="5"/>
        <v>0</v>
      </c>
      <c r="R47" s="20">
        <f t="shared" si="6"/>
        <v>0</v>
      </c>
    </row>
    <row r="48" spans="1:18" ht="15" x14ac:dyDescent="0.25">
      <c r="A48" s="21" t="s">
        <v>141</v>
      </c>
      <c r="B48" s="21" t="s">
        <v>142</v>
      </c>
      <c r="C48" s="21" t="s">
        <v>37</v>
      </c>
      <c r="D48" s="22">
        <v>0.74295965528600005</v>
      </c>
      <c r="E48" s="22">
        <v>0</v>
      </c>
      <c r="F48" s="22">
        <v>0</v>
      </c>
      <c r="G48" s="22">
        <v>0</v>
      </c>
      <c r="H48" s="22">
        <f t="shared" si="7"/>
        <v>0.74295965528600005</v>
      </c>
      <c r="I48" s="23">
        <f t="shared" si="0"/>
        <v>0</v>
      </c>
      <c r="J48" s="23">
        <f t="shared" si="1"/>
        <v>0</v>
      </c>
      <c r="K48" s="23">
        <f t="shared" si="2"/>
        <v>0</v>
      </c>
      <c r="L48" s="23">
        <f t="shared" si="3"/>
        <v>100</v>
      </c>
      <c r="M48" s="22">
        <v>0</v>
      </c>
      <c r="N48" s="22">
        <v>1.72E-2</v>
      </c>
      <c r="O48" s="22">
        <v>0.10221042333499999</v>
      </c>
      <c r="P48" s="20">
        <f t="shared" si="4"/>
        <v>0</v>
      </c>
      <c r="Q48" s="20">
        <f t="shared" si="5"/>
        <v>2.3150651421817665</v>
      </c>
      <c r="R48" s="20">
        <f t="shared" si="6"/>
        <v>13.757196990145367</v>
      </c>
    </row>
    <row r="49" spans="1:18" ht="15" x14ac:dyDescent="0.25">
      <c r="A49" s="21" t="s">
        <v>143</v>
      </c>
      <c r="B49" s="21" t="s">
        <v>144</v>
      </c>
      <c r="C49" s="21" t="s">
        <v>37</v>
      </c>
      <c r="D49" s="22">
        <v>0.71522311536000005</v>
      </c>
      <c r="E49" s="22">
        <v>0</v>
      </c>
      <c r="F49" s="22">
        <v>0</v>
      </c>
      <c r="G49" s="22">
        <v>0</v>
      </c>
      <c r="H49" s="22">
        <f t="shared" si="7"/>
        <v>0.71522311536000005</v>
      </c>
      <c r="I49" s="23">
        <f t="shared" si="0"/>
        <v>0</v>
      </c>
      <c r="J49" s="23">
        <f t="shared" si="1"/>
        <v>0</v>
      </c>
      <c r="K49" s="23">
        <f t="shared" si="2"/>
        <v>0</v>
      </c>
      <c r="L49" s="23">
        <f t="shared" si="3"/>
        <v>100</v>
      </c>
      <c r="M49" s="22">
        <v>0</v>
      </c>
      <c r="N49" s="22">
        <v>6.1806000005499998E-4</v>
      </c>
      <c r="O49" s="22">
        <v>2.1456949999999999E-2</v>
      </c>
      <c r="P49" s="20">
        <f t="shared" si="4"/>
        <v>0</v>
      </c>
      <c r="Q49" s="20">
        <f t="shared" si="5"/>
        <v>8.6414992298439061E-2</v>
      </c>
      <c r="R49" s="20">
        <f t="shared" si="6"/>
        <v>3.0000358684156718</v>
      </c>
    </row>
    <row r="50" spans="1:18" ht="15" x14ac:dyDescent="0.25">
      <c r="A50" s="21" t="s">
        <v>145</v>
      </c>
      <c r="B50" s="21" t="s">
        <v>146</v>
      </c>
      <c r="C50" s="21" t="s">
        <v>37</v>
      </c>
      <c r="D50" s="22">
        <v>0.23881442146500001</v>
      </c>
      <c r="E50" s="22">
        <v>0</v>
      </c>
      <c r="F50" s="22">
        <v>0</v>
      </c>
      <c r="G50" s="22">
        <v>0</v>
      </c>
      <c r="H50" s="22">
        <f t="shared" si="7"/>
        <v>0.23881442146500001</v>
      </c>
      <c r="I50" s="23">
        <f t="shared" si="0"/>
        <v>0</v>
      </c>
      <c r="J50" s="23">
        <f t="shared" si="1"/>
        <v>0</v>
      </c>
      <c r="K50" s="23">
        <f t="shared" si="2"/>
        <v>0</v>
      </c>
      <c r="L50" s="23">
        <f t="shared" si="3"/>
        <v>100</v>
      </c>
      <c r="M50" s="22">
        <v>0</v>
      </c>
      <c r="N50" s="22">
        <v>7.5571821600100002E-4</v>
      </c>
      <c r="O50" s="22">
        <v>2.3114619196699999E-2</v>
      </c>
      <c r="P50" s="20">
        <f t="shared" si="4"/>
        <v>0</v>
      </c>
      <c r="Q50" s="20">
        <f t="shared" si="5"/>
        <v>0.3164458039699064</v>
      </c>
      <c r="R50" s="20">
        <f t="shared" si="6"/>
        <v>9.6789042533126981</v>
      </c>
    </row>
    <row r="51" spans="1:18" ht="15" x14ac:dyDescent="0.25">
      <c r="A51" s="21" t="s">
        <v>147</v>
      </c>
      <c r="B51" s="21" t="s">
        <v>148</v>
      </c>
      <c r="C51" s="21" t="s">
        <v>37</v>
      </c>
      <c r="D51" s="22">
        <v>0.39541367571300001</v>
      </c>
      <c r="E51" s="22">
        <v>0</v>
      </c>
      <c r="F51" s="22">
        <v>0</v>
      </c>
      <c r="G51" s="22">
        <v>0</v>
      </c>
      <c r="H51" s="22">
        <f t="shared" si="7"/>
        <v>0.39541367571300001</v>
      </c>
      <c r="I51" s="23">
        <f t="shared" si="0"/>
        <v>0</v>
      </c>
      <c r="J51" s="23">
        <f t="shared" si="1"/>
        <v>0</v>
      </c>
      <c r="K51" s="23">
        <f t="shared" si="2"/>
        <v>0</v>
      </c>
      <c r="L51" s="23">
        <f t="shared" si="3"/>
        <v>100</v>
      </c>
      <c r="M51" s="22">
        <v>0</v>
      </c>
      <c r="N51" s="22">
        <v>0</v>
      </c>
      <c r="O51" s="22">
        <v>0</v>
      </c>
      <c r="P51" s="20">
        <f t="shared" si="4"/>
        <v>0</v>
      </c>
      <c r="Q51" s="20">
        <f t="shared" si="5"/>
        <v>0</v>
      </c>
      <c r="R51" s="20">
        <f t="shared" si="6"/>
        <v>0</v>
      </c>
    </row>
    <row r="52" spans="1:18" ht="15" x14ac:dyDescent="0.25">
      <c r="A52" s="21" t="s">
        <v>149</v>
      </c>
      <c r="B52" s="21" t="s">
        <v>150</v>
      </c>
      <c r="C52" s="21" t="s">
        <v>37</v>
      </c>
      <c r="D52" s="22">
        <v>0.16002934572700001</v>
      </c>
      <c r="E52" s="22">
        <v>0</v>
      </c>
      <c r="F52" s="22">
        <v>0</v>
      </c>
      <c r="G52" s="22">
        <v>0</v>
      </c>
      <c r="H52" s="22">
        <f t="shared" si="7"/>
        <v>0.16002934572700001</v>
      </c>
      <c r="I52" s="23">
        <f t="shared" si="0"/>
        <v>0</v>
      </c>
      <c r="J52" s="23">
        <f t="shared" si="1"/>
        <v>0</v>
      </c>
      <c r="K52" s="23">
        <f t="shared" si="2"/>
        <v>0</v>
      </c>
      <c r="L52" s="23">
        <f t="shared" si="3"/>
        <v>100</v>
      </c>
      <c r="M52" s="22">
        <v>0</v>
      </c>
      <c r="N52" s="22">
        <v>0</v>
      </c>
      <c r="O52" s="22">
        <v>0</v>
      </c>
      <c r="P52" s="20">
        <f t="shared" si="4"/>
        <v>0</v>
      </c>
      <c r="Q52" s="20">
        <f t="shared" si="5"/>
        <v>0</v>
      </c>
      <c r="R52" s="20">
        <f t="shared" si="6"/>
        <v>0</v>
      </c>
    </row>
    <row r="53" spans="1:18" ht="15" x14ac:dyDescent="0.25">
      <c r="A53" s="21" t="s">
        <v>151</v>
      </c>
      <c r="B53" s="21" t="s">
        <v>152</v>
      </c>
      <c r="C53" s="21" t="s">
        <v>37</v>
      </c>
      <c r="D53" s="22">
        <v>0.28752166246400002</v>
      </c>
      <c r="E53" s="22">
        <v>0</v>
      </c>
      <c r="F53" s="22">
        <v>0</v>
      </c>
      <c r="G53" s="22">
        <v>0</v>
      </c>
      <c r="H53" s="22">
        <f t="shared" si="7"/>
        <v>0.28752166246400002</v>
      </c>
      <c r="I53" s="23">
        <f t="shared" si="0"/>
        <v>0</v>
      </c>
      <c r="J53" s="23">
        <f t="shared" si="1"/>
        <v>0</v>
      </c>
      <c r="K53" s="23">
        <f t="shared" si="2"/>
        <v>0</v>
      </c>
      <c r="L53" s="23">
        <f t="shared" si="3"/>
        <v>100</v>
      </c>
      <c r="M53" s="22">
        <v>0</v>
      </c>
      <c r="N53" s="22">
        <v>0</v>
      </c>
      <c r="O53" s="22">
        <v>2.7734984821100001E-2</v>
      </c>
      <c r="P53" s="20">
        <f t="shared" si="4"/>
        <v>0</v>
      </c>
      <c r="Q53" s="20">
        <f t="shared" si="5"/>
        <v>0</v>
      </c>
      <c r="R53" s="20">
        <f t="shared" si="6"/>
        <v>9.6462244212895225</v>
      </c>
    </row>
    <row r="54" spans="1:18" ht="15" x14ac:dyDescent="0.25">
      <c r="A54" s="21" t="s">
        <v>153</v>
      </c>
      <c r="B54" s="21" t="s">
        <v>154</v>
      </c>
      <c r="C54" s="21" t="s">
        <v>37</v>
      </c>
      <c r="D54" s="22">
        <v>0.32903891813500002</v>
      </c>
      <c r="E54" s="22">
        <v>0</v>
      </c>
      <c r="F54" s="22">
        <v>0</v>
      </c>
      <c r="G54" s="22">
        <v>0</v>
      </c>
      <c r="H54" s="22">
        <f t="shared" si="7"/>
        <v>0.32903891813500002</v>
      </c>
      <c r="I54" s="23">
        <f t="shared" si="0"/>
        <v>0</v>
      </c>
      <c r="J54" s="23">
        <f t="shared" si="1"/>
        <v>0</v>
      </c>
      <c r="K54" s="23">
        <f t="shared" si="2"/>
        <v>0</v>
      </c>
      <c r="L54" s="23">
        <f t="shared" si="3"/>
        <v>100</v>
      </c>
      <c r="M54" s="22">
        <v>0</v>
      </c>
      <c r="N54" s="22">
        <v>2.1468269258000001E-2</v>
      </c>
      <c r="O54" s="22">
        <v>4.6942161384699997E-2</v>
      </c>
      <c r="P54" s="20">
        <f t="shared" si="4"/>
        <v>0</v>
      </c>
      <c r="Q54" s="20">
        <f t="shared" si="5"/>
        <v>6.5245380028850786</v>
      </c>
      <c r="R54" s="20">
        <f t="shared" si="6"/>
        <v>14.266446550082653</v>
      </c>
    </row>
    <row r="55" spans="1:18" ht="15" x14ac:dyDescent="0.25">
      <c r="A55" s="21" t="s">
        <v>155</v>
      </c>
      <c r="B55" s="21" t="s">
        <v>156</v>
      </c>
      <c r="C55" s="21" t="s">
        <v>38</v>
      </c>
      <c r="D55" s="22">
        <v>0.292452695614</v>
      </c>
      <c r="E55" s="22">
        <v>0</v>
      </c>
      <c r="F55" s="22">
        <v>0</v>
      </c>
      <c r="G55" s="22">
        <v>0</v>
      </c>
      <c r="H55" s="22">
        <f t="shared" si="7"/>
        <v>0.292452695614</v>
      </c>
      <c r="I55" s="23">
        <f t="shared" si="0"/>
        <v>0</v>
      </c>
      <c r="J55" s="23">
        <f t="shared" si="1"/>
        <v>0</v>
      </c>
      <c r="K55" s="23">
        <f t="shared" si="2"/>
        <v>0</v>
      </c>
      <c r="L55" s="23">
        <f t="shared" si="3"/>
        <v>100</v>
      </c>
      <c r="M55" s="22">
        <v>0</v>
      </c>
      <c r="N55" s="22">
        <v>0</v>
      </c>
      <c r="O55" s="22">
        <v>1.3573722752900001E-4</v>
      </c>
      <c r="P55" s="20">
        <f t="shared" si="4"/>
        <v>0</v>
      </c>
      <c r="Q55" s="20">
        <f t="shared" si="5"/>
        <v>0</v>
      </c>
      <c r="R55" s="20">
        <f t="shared" si="6"/>
        <v>4.6413395931954655E-2</v>
      </c>
    </row>
    <row r="56" spans="1:18" ht="15" x14ac:dyDescent="0.25">
      <c r="A56" s="21" t="s">
        <v>157</v>
      </c>
      <c r="B56" s="21" t="s">
        <v>158</v>
      </c>
      <c r="C56" s="21" t="s">
        <v>37</v>
      </c>
      <c r="D56" s="22">
        <v>3.88516271701</v>
      </c>
      <c r="E56" s="22">
        <v>0</v>
      </c>
      <c r="F56" s="22">
        <v>0.147221503176</v>
      </c>
      <c r="G56" s="22">
        <v>1.16635626142</v>
      </c>
      <c r="H56" s="22">
        <f t="shared" si="7"/>
        <v>2.5715849524139998</v>
      </c>
      <c r="I56" s="23">
        <f t="shared" si="0"/>
        <v>0</v>
      </c>
      <c r="J56" s="23">
        <f t="shared" si="1"/>
        <v>3.7893265713540272</v>
      </c>
      <c r="K56" s="23">
        <f t="shared" si="2"/>
        <v>30.020782818528165</v>
      </c>
      <c r="L56" s="23">
        <f t="shared" si="3"/>
        <v>66.189890610117814</v>
      </c>
      <c r="M56" s="22">
        <v>0.44934878395299999</v>
      </c>
      <c r="N56" s="22">
        <v>0.82325430273800004</v>
      </c>
      <c r="O56" s="22">
        <v>0.887792332234</v>
      </c>
      <c r="P56" s="20">
        <f t="shared" si="4"/>
        <v>11.565764851640921</v>
      </c>
      <c r="Q56" s="20">
        <f t="shared" si="5"/>
        <v>21.189699446399814</v>
      </c>
      <c r="R56" s="20">
        <f t="shared" si="6"/>
        <v>22.850840412605425</v>
      </c>
    </row>
    <row r="57" spans="1:18" ht="15" x14ac:dyDescent="0.25">
      <c r="A57" s="21" t="s">
        <v>159</v>
      </c>
      <c r="B57" s="21" t="s">
        <v>160</v>
      </c>
      <c r="C57" s="21" t="s">
        <v>37</v>
      </c>
      <c r="D57" s="22">
        <v>0.40793906407800001</v>
      </c>
      <c r="E57" s="22">
        <v>0</v>
      </c>
      <c r="F57" s="22">
        <v>0</v>
      </c>
      <c r="G57" s="22">
        <v>0</v>
      </c>
      <c r="H57" s="22">
        <f t="shared" si="7"/>
        <v>0.40793906407800001</v>
      </c>
      <c r="I57" s="23">
        <f t="shared" si="0"/>
        <v>0</v>
      </c>
      <c r="J57" s="23">
        <f t="shared" si="1"/>
        <v>0</v>
      </c>
      <c r="K57" s="23">
        <f t="shared" si="2"/>
        <v>0</v>
      </c>
      <c r="L57" s="23">
        <f t="shared" si="3"/>
        <v>100</v>
      </c>
      <c r="M57" s="22">
        <v>0</v>
      </c>
      <c r="N57" s="22">
        <v>0</v>
      </c>
      <c r="O57" s="22">
        <v>0</v>
      </c>
      <c r="P57" s="20">
        <f t="shared" si="4"/>
        <v>0</v>
      </c>
      <c r="Q57" s="20">
        <f t="shared" si="5"/>
        <v>0</v>
      </c>
      <c r="R57" s="20">
        <f t="shared" si="6"/>
        <v>0</v>
      </c>
    </row>
    <row r="58" spans="1:18" ht="15" x14ac:dyDescent="0.25">
      <c r="A58" s="21" t="s">
        <v>161</v>
      </c>
      <c r="B58" s="21" t="s">
        <v>162</v>
      </c>
      <c r="C58" s="21" t="s">
        <v>37</v>
      </c>
      <c r="D58" s="22">
        <v>0.75931297118200003</v>
      </c>
      <c r="E58" s="22">
        <v>0</v>
      </c>
      <c r="F58" s="22">
        <v>0</v>
      </c>
      <c r="G58" s="22">
        <v>0</v>
      </c>
      <c r="H58" s="22">
        <f t="shared" si="7"/>
        <v>0.75931297118200003</v>
      </c>
      <c r="I58" s="23">
        <f t="shared" si="0"/>
        <v>0</v>
      </c>
      <c r="J58" s="23">
        <f t="shared" si="1"/>
        <v>0</v>
      </c>
      <c r="K58" s="23">
        <f t="shared" si="2"/>
        <v>0</v>
      </c>
      <c r="L58" s="23">
        <f t="shared" si="3"/>
        <v>100</v>
      </c>
      <c r="M58" s="22">
        <v>0</v>
      </c>
      <c r="N58" s="22">
        <v>0</v>
      </c>
      <c r="O58" s="22">
        <v>2.4437407843300001E-2</v>
      </c>
      <c r="P58" s="20">
        <f t="shared" si="4"/>
        <v>0</v>
      </c>
      <c r="Q58" s="20">
        <f t="shared" si="5"/>
        <v>0</v>
      </c>
      <c r="R58" s="20">
        <f t="shared" si="6"/>
        <v>3.2183577484866368</v>
      </c>
    </row>
    <row r="59" spans="1:18" ht="15" x14ac:dyDescent="0.25">
      <c r="A59" s="21" t="s">
        <v>163</v>
      </c>
      <c r="B59" s="21" t="s">
        <v>164</v>
      </c>
      <c r="C59" s="21" t="s">
        <v>37</v>
      </c>
      <c r="D59" s="22">
        <v>0.29157878505700002</v>
      </c>
      <c r="E59" s="22">
        <v>0</v>
      </c>
      <c r="F59" s="22">
        <v>0</v>
      </c>
      <c r="G59" s="22">
        <v>0</v>
      </c>
      <c r="H59" s="22">
        <f t="shared" si="7"/>
        <v>0.29157878505700002</v>
      </c>
      <c r="I59" s="23">
        <f t="shared" si="0"/>
        <v>0</v>
      </c>
      <c r="J59" s="23">
        <f t="shared" si="1"/>
        <v>0</v>
      </c>
      <c r="K59" s="23">
        <f t="shared" si="2"/>
        <v>0</v>
      </c>
      <c r="L59" s="23">
        <f t="shared" si="3"/>
        <v>100</v>
      </c>
      <c r="M59" s="22">
        <v>0</v>
      </c>
      <c r="N59" s="22">
        <v>0</v>
      </c>
      <c r="O59" s="22">
        <v>0</v>
      </c>
      <c r="P59" s="20">
        <f t="shared" si="4"/>
        <v>0</v>
      </c>
      <c r="Q59" s="20">
        <f t="shared" si="5"/>
        <v>0</v>
      </c>
      <c r="R59" s="20">
        <f t="shared" si="6"/>
        <v>0</v>
      </c>
    </row>
    <row r="60" spans="1:18" ht="15" x14ac:dyDescent="0.25">
      <c r="A60" s="21" t="s">
        <v>165</v>
      </c>
      <c r="B60" s="21" t="s">
        <v>166</v>
      </c>
      <c r="C60" s="21" t="s">
        <v>37</v>
      </c>
      <c r="D60" s="22">
        <v>0.20711755357200001</v>
      </c>
      <c r="E60" s="22">
        <v>0</v>
      </c>
      <c r="F60" s="22">
        <v>0</v>
      </c>
      <c r="G60" s="22">
        <v>0</v>
      </c>
      <c r="H60" s="22">
        <f t="shared" si="7"/>
        <v>0.20711755357200001</v>
      </c>
      <c r="I60" s="23">
        <f t="shared" si="0"/>
        <v>0</v>
      </c>
      <c r="J60" s="23">
        <f t="shared" si="1"/>
        <v>0</v>
      </c>
      <c r="K60" s="23">
        <f t="shared" si="2"/>
        <v>0</v>
      </c>
      <c r="L60" s="23">
        <f t="shared" si="3"/>
        <v>100</v>
      </c>
      <c r="M60" s="22">
        <v>0</v>
      </c>
      <c r="N60" s="22">
        <v>0</v>
      </c>
      <c r="O60" s="22">
        <v>8.20704606252E-4</v>
      </c>
      <c r="P60" s="20">
        <f t="shared" si="4"/>
        <v>0</v>
      </c>
      <c r="Q60" s="20">
        <f t="shared" si="5"/>
        <v>0</v>
      </c>
      <c r="R60" s="20">
        <f t="shared" si="6"/>
        <v>0.39625062777052333</v>
      </c>
    </row>
    <row r="61" spans="1:18" ht="15" x14ac:dyDescent="0.25">
      <c r="A61" s="21" t="s">
        <v>167</v>
      </c>
      <c r="B61" s="21" t="s">
        <v>168</v>
      </c>
      <c r="C61" s="21" t="s">
        <v>37</v>
      </c>
      <c r="D61" s="22">
        <v>0.21242720470599999</v>
      </c>
      <c r="E61" s="22">
        <v>0</v>
      </c>
      <c r="F61" s="22">
        <v>0</v>
      </c>
      <c r="G61" s="22">
        <v>0</v>
      </c>
      <c r="H61" s="22">
        <f t="shared" si="7"/>
        <v>0.21242720470599999</v>
      </c>
      <c r="I61" s="23">
        <f t="shared" si="0"/>
        <v>0</v>
      </c>
      <c r="J61" s="23">
        <f t="shared" si="1"/>
        <v>0</v>
      </c>
      <c r="K61" s="23">
        <f t="shared" si="2"/>
        <v>0</v>
      </c>
      <c r="L61" s="23">
        <f t="shared" si="3"/>
        <v>100</v>
      </c>
      <c r="M61" s="22">
        <v>1.16414306322E-2</v>
      </c>
      <c r="N61" s="22">
        <v>2.1386723354699998E-2</v>
      </c>
      <c r="O61" s="22">
        <v>0.126511962014</v>
      </c>
      <c r="P61" s="20">
        <f t="shared" si="4"/>
        <v>5.4801976273762962</v>
      </c>
      <c r="Q61" s="20">
        <f t="shared" si="5"/>
        <v>10.067789285416291</v>
      </c>
      <c r="R61" s="20">
        <f t="shared" si="6"/>
        <v>59.55544262284721</v>
      </c>
    </row>
    <row r="62" spans="1:18" ht="15" x14ac:dyDescent="0.25">
      <c r="A62" s="21" t="s">
        <v>169</v>
      </c>
      <c r="B62" s="21" t="s">
        <v>170</v>
      </c>
      <c r="C62" s="21" t="s">
        <v>37</v>
      </c>
      <c r="D62" s="22">
        <v>0.353547010745</v>
      </c>
      <c r="E62" s="22">
        <v>0</v>
      </c>
      <c r="F62" s="22">
        <v>0</v>
      </c>
      <c r="G62" s="22">
        <v>0</v>
      </c>
      <c r="H62" s="22">
        <f t="shared" si="7"/>
        <v>0.353547010745</v>
      </c>
      <c r="I62" s="23">
        <f t="shared" si="0"/>
        <v>0</v>
      </c>
      <c r="J62" s="23">
        <f t="shared" si="1"/>
        <v>0</v>
      </c>
      <c r="K62" s="23">
        <f t="shared" si="2"/>
        <v>0</v>
      </c>
      <c r="L62" s="23">
        <f t="shared" si="3"/>
        <v>100</v>
      </c>
      <c r="M62" s="22">
        <v>1.2263841005899999E-4</v>
      </c>
      <c r="N62" s="22">
        <v>1.0207216300899999E-2</v>
      </c>
      <c r="O62" s="22">
        <v>2.0449838255599999E-3</v>
      </c>
      <c r="P62" s="20">
        <f t="shared" si="4"/>
        <v>3.468800649751623E-2</v>
      </c>
      <c r="Q62" s="20">
        <f t="shared" si="5"/>
        <v>2.8870888426948333</v>
      </c>
      <c r="R62" s="20">
        <f t="shared" si="6"/>
        <v>0.57841920972568173</v>
      </c>
    </row>
    <row r="63" spans="1:18" ht="15" x14ac:dyDescent="0.25">
      <c r="A63" s="21" t="s">
        <v>171</v>
      </c>
      <c r="B63" s="21" t="s">
        <v>172</v>
      </c>
      <c r="C63" s="21" t="s">
        <v>37</v>
      </c>
      <c r="D63" s="22">
        <v>0.57012861501000001</v>
      </c>
      <c r="E63" s="22">
        <v>0</v>
      </c>
      <c r="F63" s="22">
        <v>0</v>
      </c>
      <c r="G63" s="22">
        <v>0</v>
      </c>
      <c r="H63" s="22">
        <f t="shared" si="7"/>
        <v>0.57012861501000001</v>
      </c>
      <c r="I63" s="23">
        <f t="shared" si="0"/>
        <v>0</v>
      </c>
      <c r="J63" s="23">
        <f t="shared" si="1"/>
        <v>0</v>
      </c>
      <c r="K63" s="23">
        <f t="shared" si="2"/>
        <v>0</v>
      </c>
      <c r="L63" s="23">
        <f t="shared" si="3"/>
        <v>100</v>
      </c>
      <c r="M63" s="22">
        <v>0</v>
      </c>
      <c r="N63" s="22">
        <v>7.1856542504799995E-4</v>
      </c>
      <c r="O63" s="22">
        <v>9.8139184148499994E-2</v>
      </c>
      <c r="P63" s="20">
        <f t="shared" si="4"/>
        <v>0</v>
      </c>
      <c r="Q63" s="20">
        <f t="shared" si="5"/>
        <v>0.12603567092232273</v>
      </c>
      <c r="R63" s="20">
        <f t="shared" si="6"/>
        <v>17.21351666356523</v>
      </c>
    </row>
    <row r="64" spans="1:18" ht="15" x14ac:dyDescent="0.25">
      <c r="A64" s="21" t="s">
        <v>173</v>
      </c>
      <c r="B64" s="21" t="s">
        <v>174</v>
      </c>
      <c r="C64" s="21" t="s">
        <v>37</v>
      </c>
      <c r="D64" s="22">
        <v>1.69993037158</v>
      </c>
      <c r="E64" s="22">
        <v>0</v>
      </c>
      <c r="F64" s="22">
        <v>0</v>
      </c>
      <c r="G64" s="22">
        <v>0</v>
      </c>
      <c r="H64" s="22">
        <f t="shared" si="7"/>
        <v>1.69993037158</v>
      </c>
      <c r="I64" s="23">
        <f t="shared" si="0"/>
        <v>0</v>
      </c>
      <c r="J64" s="23">
        <f t="shared" si="1"/>
        <v>0</v>
      </c>
      <c r="K64" s="23">
        <f t="shared" si="2"/>
        <v>0</v>
      </c>
      <c r="L64" s="23">
        <f t="shared" si="3"/>
        <v>100</v>
      </c>
      <c r="M64" s="22">
        <v>0</v>
      </c>
      <c r="N64" s="22">
        <v>7.7916422183600003E-4</v>
      </c>
      <c r="O64" s="22">
        <v>7.6826119655999999E-3</v>
      </c>
      <c r="P64" s="20">
        <f t="shared" si="4"/>
        <v>0</v>
      </c>
      <c r="Q64" s="20">
        <f t="shared" si="5"/>
        <v>4.5835066827578708E-2</v>
      </c>
      <c r="R64" s="20">
        <f t="shared" si="6"/>
        <v>0.45193686129975996</v>
      </c>
    </row>
    <row r="65" spans="1:18" ht="15" x14ac:dyDescent="0.25">
      <c r="A65" s="21" t="s">
        <v>175</v>
      </c>
      <c r="B65" s="21" t="s">
        <v>176</v>
      </c>
      <c r="C65" s="21" t="s">
        <v>37</v>
      </c>
      <c r="D65" s="22">
        <v>2.9769650913999999</v>
      </c>
      <c r="E65" s="22">
        <v>0</v>
      </c>
      <c r="F65" s="22">
        <v>0</v>
      </c>
      <c r="G65" s="22">
        <v>0</v>
      </c>
      <c r="H65" s="22">
        <f t="shared" si="7"/>
        <v>2.9769650913999999</v>
      </c>
      <c r="I65" s="23">
        <f t="shared" ref="I65:I127" si="8">E65/D65*100</f>
        <v>0</v>
      </c>
      <c r="J65" s="23">
        <f t="shared" ref="J65:J127" si="9">F65/D65*100</f>
        <v>0</v>
      </c>
      <c r="K65" s="23">
        <f t="shared" ref="K65:K127" si="10">G65/D65*100</f>
        <v>0</v>
      </c>
      <c r="L65" s="23">
        <f t="shared" ref="L65:L127" si="11">H65/D65*100</f>
        <v>100</v>
      </c>
      <c r="M65" s="22">
        <v>0.149321503987</v>
      </c>
      <c r="N65" s="22">
        <v>8.7808919306400002E-2</v>
      </c>
      <c r="O65" s="22">
        <v>0.41781992730900003</v>
      </c>
      <c r="P65" s="20">
        <f t="shared" ref="P65:P127" si="12">M65/D65*100</f>
        <v>5.0158970428765572</v>
      </c>
      <c r="Q65" s="20">
        <f t="shared" ref="Q65:Q127" si="13">N65/D65*100</f>
        <v>2.9496119910867158</v>
      </c>
      <c r="R65" s="20">
        <f t="shared" ref="R65:R127" si="14">O65/D65*100</f>
        <v>14.035096633011197</v>
      </c>
    </row>
    <row r="66" spans="1:18" ht="15" x14ac:dyDescent="0.25">
      <c r="A66" s="21" t="s">
        <v>177</v>
      </c>
      <c r="B66" s="21" t="s">
        <v>178</v>
      </c>
      <c r="C66" s="21" t="s">
        <v>37</v>
      </c>
      <c r="D66" s="22">
        <v>0.71824495142199996</v>
      </c>
      <c r="E66" s="22">
        <v>0</v>
      </c>
      <c r="F66" s="22">
        <v>0</v>
      </c>
      <c r="G66" s="22">
        <v>0</v>
      </c>
      <c r="H66" s="22">
        <f t="shared" ref="H66:H128" si="15">D66-E66-F66-G66</f>
        <v>0.71824495142199996</v>
      </c>
      <c r="I66" s="23">
        <f t="shared" si="8"/>
        <v>0</v>
      </c>
      <c r="J66" s="23">
        <f t="shared" si="9"/>
        <v>0</v>
      </c>
      <c r="K66" s="23">
        <f t="shared" si="10"/>
        <v>0</v>
      </c>
      <c r="L66" s="23">
        <f t="shared" si="11"/>
        <v>100</v>
      </c>
      <c r="M66" s="22">
        <v>0</v>
      </c>
      <c r="N66" s="22">
        <v>2.6018090000100001E-2</v>
      </c>
      <c r="O66" s="22">
        <v>1.99565516111E-2</v>
      </c>
      <c r="P66" s="20">
        <f t="shared" si="12"/>
        <v>0</v>
      </c>
      <c r="Q66" s="20">
        <f t="shared" si="13"/>
        <v>3.6224535861461629</v>
      </c>
      <c r="R66" s="20">
        <f t="shared" si="14"/>
        <v>2.77851609977759</v>
      </c>
    </row>
    <row r="67" spans="1:18" ht="15" x14ac:dyDescent="0.25">
      <c r="A67" s="21" t="s">
        <v>179</v>
      </c>
      <c r="B67" s="21" t="s">
        <v>180</v>
      </c>
      <c r="C67" s="21" t="s">
        <v>37</v>
      </c>
      <c r="D67" s="22">
        <v>1.5002404165600001</v>
      </c>
      <c r="E67" s="22">
        <v>0</v>
      </c>
      <c r="F67" s="22">
        <v>0</v>
      </c>
      <c r="G67" s="22">
        <v>0</v>
      </c>
      <c r="H67" s="22">
        <f t="shared" si="15"/>
        <v>1.5002404165600001</v>
      </c>
      <c r="I67" s="23">
        <f t="shared" si="8"/>
        <v>0</v>
      </c>
      <c r="J67" s="23">
        <f t="shared" si="9"/>
        <v>0</v>
      </c>
      <c r="K67" s="23">
        <f t="shared" si="10"/>
        <v>0</v>
      </c>
      <c r="L67" s="23">
        <f t="shared" si="11"/>
        <v>100</v>
      </c>
      <c r="M67" s="22">
        <v>0</v>
      </c>
      <c r="N67" s="22">
        <v>0</v>
      </c>
      <c r="O67" s="22">
        <v>7.2391738544600001E-2</v>
      </c>
      <c r="P67" s="20">
        <f t="shared" si="12"/>
        <v>0</v>
      </c>
      <c r="Q67" s="20">
        <f t="shared" si="13"/>
        <v>0</v>
      </c>
      <c r="R67" s="20">
        <f t="shared" si="14"/>
        <v>4.8253425081422465</v>
      </c>
    </row>
    <row r="68" spans="1:18" ht="15" x14ac:dyDescent="0.25">
      <c r="A68" s="21" t="s">
        <v>181</v>
      </c>
      <c r="B68" s="21" t="s">
        <v>182</v>
      </c>
      <c r="C68" s="21" t="s">
        <v>37</v>
      </c>
      <c r="D68" s="22">
        <v>0.28745161045399997</v>
      </c>
      <c r="E68" s="22">
        <v>0</v>
      </c>
      <c r="F68" s="22">
        <v>0</v>
      </c>
      <c r="G68" s="22">
        <v>0</v>
      </c>
      <c r="H68" s="22">
        <f t="shared" si="15"/>
        <v>0.28745161045399997</v>
      </c>
      <c r="I68" s="23">
        <f t="shared" si="8"/>
        <v>0</v>
      </c>
      <c r="J68" s="23">
        <f t="shared" si="9"/>
        <v>0</v>
      </c>
      <c r="K68" s="23">
        <f t="shared" si="10"/>
        <v>0</v>
      </c>
      <c r="L68" s="23">
        <f t="shared" si="11"/>
        <v>100</v>
      </c>
      <c r="M68" s="22">
        <v>0</v>
      </c>
      <c r="N68" s="22">
        <v>0</v>
      </c>
      <c r="O68" s="22">
        <v>9.5078216095099998E-5</v>
      </c>
      <c r="P68" s="20">
        <f t="shared" si="12"/>
        <v>0</v>
      </c>
      <c r="Q68" s="20">
        <f t="shared" si="13"/>
        <v>0</v>
      </c>
      <c r="R68" s="20">
        <f t="shared" si="14"/>
        <v>3.307625097140135E-2</v>
      </c>
    </row>
    <row r="69" spans="1:18" ht="15" x14ac:dyDescent="0.25">
      <c r="A69" s="21" t="s">
        <v>183</v>
      </c>
      <c r="B69" s="21" t="s">
        <v>184</v>
      </c>
      <c r="C69" s="21" t="s">
        <v>37</v>
      </c>
      <c r="D69" s="22">
        <v>0.36165303425799999</v>
      </c>
      <c r="E69" s="22">
        <v>0</v>
      </c>
      <c r="F69" s="22">
        <v>0</v>
      </c>
      <c r="G69" s="22">
        <v>0</v>
      </c>
      <c r="H69" s="22">
        <f t="shared" si="15"/>
        <v>0.36165303425799999</v>
      </c>
      <c r="I69" s="23">
        <f t="shared" si="8"/>
        <v>0</v>
      </c>
      <c r="J69" s="23">
        <f t="shared" si="9"/>
        <v>0</v>
      </c>
      <c r="K69" s="23">
        <f t="shared" si="10"/>
        <v>0</v>
      </c>
      <c r="L69" s="23">
        <f t="shared" si="11"/>
        <v>100</v>
      </c>
      <c r="M69" s="22">
        <v>1.1230477919799999E-2</v>
      </c>
      <c r="N69" s="22">
        <v>2.9298693740299999E-2</v>
      </c>
      <c r="O69" s="22">
        <v>8.5321830233399995E-2</v>
      </c>
      <c r="P69" s="20">
        <f t="shared" si="12"/>
        <v>3.1053183178295356</v>
      </c>
      <c r="Q69" s="20">
        <f t="shared" si="13"/>
        <v>8.1013266763852378</v>
      </c>
      <c r="R69" s="20">
        <f t="shared" si="14"/>
        <v>23.592178732428987</v>
      </c>
    </row>
    <row r="70" spans="1:18" ht="15" x14ac:dyDescent="0.25">
      <c r="A70" s="21" t="s">
        <v>185</v>
      </c>
      <c r="B70" s="21" t="s">
        <v>186</v>
      </c>
      <c r="C70" s="21" t="s">
        <v>37</v>
      </c>
      <c r="D70" s="22">
        <v>0.41006523169199999</v>
      </c>
      <c r="E70" s="22">
        <v>0</v>
      </c>
      <c r="F70" s="22">
        <v>0</v>
      </c>
      <c r="G70" s="22">
        <v>0</v>
      </c>
      <c r="H70" s="22">
        <f t="shared" si="15"/>
        <v>0.41006523169199999</v>
      </c>
      <c r="I70" s="23">
        <f t="shared" si="8"/>
        <v>0</v>
      </c>
      <c r="J70" s="23">
        <f t="shared" si="9"/>
        <v>0</v>
      </c>
      <c r="K70" s="23">
        <f t="shared" si="10"/>
        <v>0</v>
      </c>
      <c r="L70" s="23">
        <f t="shared" si="11"/>
        <v>100</v>
      </c>
      <c r="M70" s="22">
        <v>1.6641900293899999E-4</v>
      </c>
      <c r="N70" s="22">
        <v>0</v>
      </c>
      <c r="O70" s="22">
        <v>0</v>
      </c>
      <c r="P70" s="20">
        <f t="shared" si="12"/>
        <v>4.0583543806512544E-2</v>
      </c>
      <c r="Q70" s="20">
        <f t="shared" si="13"/>
        <v>0</v>
      </c>
      <c r="R70" s="20">
        <f t="shared" si="14"/>
        <v>0</v>
      </c>
    </row>
    <row r="71" spans="1:18" ht="15" x14ac:dyDescent="0.25">
      <c r="A71" s="21" t="s">
        <v>187</v>
      </c>
      <c r="B71" s="21" t="s">
        <v>188</v>
      </c>
      <c r="C71" s="21" t="s">
        <v>37</v>
      </c>
      <c r="D71" s="22">
        <v>0.96385248207200003</v>
      </c>
      <c r="E71" s="22">
        <v>0</v>
      </c>
      <c r="F71" s="22">
        <v>0</v>
      </c>
      <c r="G71" s="22">
        <v>0</v>
      </c>
      <c r="H71" s="22">
        <f t="shared" si="15"/>
        <v>0.96385248207200003</v>
      </c>
      <c r="I71" s="23">
        <f t="shared" si="8"/>
        <v>0</v>
      </c>
      <c r="J71" s="23">
        <f t="shared" si="9"/>
        <v>0</v>
      </c>
      <c r="K71" s="23">
        <f t="shared" si="10"/>
        <v>0</v>
      </c>
      <c r="L71" s="23">
        <f t="shared" si="11"/>
        <v>100</v>
      </c>
      <c r="M71" s="22">
        <v>0</v>
      </c>
      <c r="N71" s="22">
        <v>1.5681029999999999E-2</v>
      </c>
      <c r="O71" s="22">
        <v>9.2995867374300004E-2</v>
      </c>
      <c r="P71" s="20">
        <f t="shared" si="12"/>
        <v>0</v>
      </c>
      <c r="Q71" s="20">
        <f t="shared" si="13"/>
        <v>1.6269118243375154</v>
      </c>
      <c r="R71" s="20">
        <f t="shared" si="14"/>
        <v>9.648350666108799</v>
      </c>
    </row>
    <row r="72" spans="1:18" ht="15" x14ac:dyDescent="0.25">
      <c r="A72" s="21" t="s">
        <v>189</v>
      </c>
      <c r="B72" s="21" t="s">
        <v>190</v>
      </c>
      <c r="C72" s="21" t="s">
        <v>37</v>
      </c>
      <c r="D72" s="22">
        <v>0.84743337115700001</v>
      </c>
      <c r="E72" s="22">
        <v>0</v>
      </c>
      <c r="F72" s="22">
        <v>0</v>
      </c>
      <c r="G72" s="22">
        <v>0</v>
      </c>
      <c r="H72" s="22">
        <f t="shared" si="15"/>
        <v>0.84743337115700001</v>
      </c>
      <c r="I72" s="23">
        <f t="shared" si="8"/>
        <v>0</v>
      </c>
      <c r="J72" s="23">
        <f t="shared" si="9"/>
        <v>0</v>
      </c>
      <c r="K72" s="23">
        <f t="shared" si="10"/>
        <v>0</v>
      </c>
      <c r="L72" s="23">
        <f t="shared" si="11"/>
        <v>100</v>
      </c>
      <c r="M72" s="22">
        <v>0</v>
      </c>
      <c r="N72" s="22">
        <v>0</v>
      </c>
      <c r="O72" s="22">
        <v>9.0467194293100007E-3</v>
      </c>
      <c r="P72" s="20">
        <f t="shared" si="12"/>
        <v>0</v>
      </c>
      <c r="Q72" s="20">
        <f t="shared" si="13"/>
        <v>0</v>
      </c>
      <c r="R72" s="20">
        <f t="shared" si="14"/>
        <v>1.0675434479242332</v>
      </c>
    </row>
    <row r="73" spans="1:18" ht="15" x14ac:dyDescent="0.25">
      <c r="A73" s="21" t="s">
        <v>191</v>
      </c>
      <c r="B73" s="21" t="s">
        <v>192</v>
      </c>
      <c r="C73" s="21" t="s">
        <v>37</v>
      </c>
      <c r="D73" s="22">
        <v>0.96278220206099996</v>
      </c>
      <c r="E73" s="22">
        <v>0</v>
      </c>
      <c r="F73" s="22">
        <v>0</v>
      </c>
      <c r="G73" s="22">
        <v>0</v>
      </c>
      <c r="H73" s="22">
        <f t="shared" si="15"/>
        <v>0.96278220206099996</v>
      </c>
      <c r="I73" s="23">
        <f t="shared" si="8"/>
        <v>0</v>
      </c>
      <c r="J73" s="23">
        <f t="shared" si="9"/>
        <v>0</v>
      </c>
      <c r="K73" s="23">
        <f t="shared" si="10"/>
        <v>0</v>
      </c>
      <c r="L73" s="23">
        <f t="shared" si="11"/>
        <v>100</v>
      </c>
      <c r="M73" s="22">
        <v>0</v>
      </c>
      <c r="N73" s="22">
        <v>0</v>
      </c>
      <c r="O73" s="22">
        <v>0</v>
      </c>
      <c r="P73" s="20">
        <f t="shared" si="12"/>
        <v>0</v>
      </c>
      <c r="Q73" s="20">
        <f t="shared" si="13"/>
        <v>0</v>
      </c>
      <c r="R73" s="20">
        <f t="shared" si="14"/>
        <v>0</v>
      </c>
    </row>
    <row r="74" spans="1:18" ht="15" x14ac:dyDescent="0.25">
      <c r="A74" s="21" t="s">
        <v>193</v>
      </c>
      <c r="B74" s="21" t="s">
        <v>194</v>
      </c>
      <c r="C74" s="21" t="s">
        <v>37</v>
      </c>
      <c r="D74" s="22">
        <v>1.48824096006</v>
      </c>
      <c r="E74" s="22">
        <v>0</v>
      </c>
      <c r="F74" s="22">
        <v>0</v>
      </c>
      <c r="G74" s="22">
        <v>0</v>
      </c>
      <c r="H74" s="22">
        <f t="shared" si="15"/>
        <v>1.48824096006</v>
      </c>
      <c r="I74" s="23">
        <f t="shared" si="8"/>
        <v>0</v>
      </c>
      <c r="J74" s="23">
        <f t="shared" si="9"/>
        <v>0</v>
      </c>
      <c r="K74" s="23">
        <f t="shared" si="10"/>
        <v>0</v>
      </c>
      <c r="L74" s="23">
        <f t="shared" si="11"/>
        <v>100</v>
      </c>
      <c r="M74" s="22">
        <v>2.5910485783900001E-2</v>
      </c>
      <c r="N74" s="22">
        <v>3.3845201710299999E-3</v>
      </c>
      <c r="O74" s="22">
        <v>1.3914093600700001E-2</v>
      </c>
      <c r="P74" s="20">
        <f t="shared" si="12"/>
        <v>1.7410141555877747</v>
      </c>
      <c r="Q74" s="20">
        <f t="shared" si="13"/>
        <v>0.22741748559947911</v>
      </c>
      <c r="R74" s="20">
        <f t="shared" si="14"/>
        <v>0.93493553625476344</v>
      </c>
    </row>
    <row r="75" spans="1:18" ht="15" x14ac:dyDescent="0.25">
      <c r="A75" s="21" t="s">
        <v>195</v>
      </c>
      <c r="B75" s="21" t="s">
        <v>196</v>
      </c>
      <c r="C75" s="21" t="s">
        <v>37</v>
      </c>
      <c r="D75" s="22">
        <v>0.72020848828499995</v>
      </c>
      <c r="E75" s="22">
        <v>0</v>
      </c>
      <c r="F75" s="22">
        <v>0</v>
      </c>
      <c r="G75" s="22">
        <v>0</v>
      </c>
      <c r="H75" s="22">
        <f t="shared" si="15"/>
        <v>0.72020848828499995</v>
      </c>
      <c r="I75" s="23">
        <f t="shared" si="8"/>
        <v>0</v>
      </c>
      <c r="J75" s="23">
        <f t="shared" si="9"/>
        <v>0</v>
      </c>
      <c r="K75" s="23">
        <f t="shared" si="10"/>
        <v>0</v>
      </c>
      <c r="L75" s="23">
        <f t="shared" si="11"/>
        <v>100</v>
      </c>
      <c r="M75" s="22">
        <v>1.20789850079E-4</v>
      </c>
      <c r="N75" s="22">
        <v>1.76284500226E-5</v>
      </c>
      <c r="O75" s="22">
        <v>2.9260781887900001E-3</v>
      </c>
      <c r="P75" s="20">
        <f t="shared" si="12"/>
        <v>1.6771511589183215E-2</v>
      </c>
      <c r="Q75" s="20">
        <f t="shared" si="13"/>
        <v>2.4476870669183359E-3</v>
      </c>
      <c r="R75" s="20">
        <f t="shared" si="14"/>
        <v>0.40628210252808022</v>
      </c>
    </row>
    <row r="76" spans="1:18" ht="15" x14ac:dyDescent="0.25">
      <c r="A76" s="21" t="s">
        <v>197</v>
      </c>
      <c r="B76" s="21" t="s">
        <v>198</v>
      </c>
      <c r="C76" s="21" t="s">
        <v>38</v>
      </c>
      <c r="D76" s="22">
        <v>1.00183175242</v>
      </c>
      <c r="E76" s="22">
        <v>0</v>
      </c>
      <c r="F76" s="22">
        <v>0.148957347144</v>
      </c>
      <c r="G76" s="22">
        <v>0.15566608752200001</v>
      </c>
      <c r="H76" s="22">
        <f t="shared" si="15"/>
        <v>0.69720831775400005</v>
      </c>
      <c r="I76" s="23">
        <f t="shared" si="8"/>
        <v>0</v>
      </c>
      <c r="J76" s="23">
        <f t="shared" si="9"/>
        <v>14.868499304816634</v>
      </c>
      <c r="K76" s="23">
        <f t="shared" si="10"/>
        <v>15.538146714353667</v>
      </c>
      <c r="L76" s="23">
        <f t="shared" si="11"/>
        <v>69.593353980829704</v>
      </c>
      <c r="M76" s="22">
        <v>4.70688418535E-2</v>
      </c>
      <c r="N76" s="22">
        <v>6.36593729828E-2</v>
      </c>
      <c r="O76" s="22">
        <v>0.48013043852499998</v>
      </c>
      <c r="P76" s="20">
        <f t="shared" si="12"/>
        <v>4.6982781030648777</v>
      </c>
      <c r="Q76" s="20">
        <f t="shared" si="13"/>
        <v>6.3542977979112747</v>
      </c>
      <c r="R76" s="20">
        <f t="shared" si="14"/>
        <v>47.925256647656532</v>
      </c>
    </row>
    <row r="77" spans="1:18" ht="15" x14ac:dyDescent="0.25">
      <c r="A77" s="21" t="s">
        <v>199</v>
      </c>
      <c r="B77" s="21" t="s">
        <v>200</v>
      </c>
      <c r="C77" s="21" t="s">
        <v>37</v>
      </c>
      <c r="D77" s="22">
        <v>4.9308540197099999</v>
      </c>
      <c r="E77" s="22">
        <v>0</v>
      </c>
      <c r="F77" s="22">
        <v>0</v>
      </c>
      <c r="G77" s="22">
        <v>0</v>
      </c>
      <c r="H77" s="22">
        <f t="shared" si="15"/>
        <v>4.9308540197099999</v>
      </c>
      <c r="I77" s="23">
        <f t="shared" si="8"/>
        <v>0</v>
      </c>
      <c r="J77" s="23">
        <f t="shared" si="9"/>
        <v>0</v>
      </c>
      <c r="K77" s="23">
        <f t="shared" si="10"/>
        <v>0</v>
      </c>
      <c r="L77" s="23">
        <f t="shared" si="11"/>
        <v>100</v>
      </c>
      <c r="M77" s="22">
        <v>0</v>
      </c>
      <c r="N77" s="22">
        <v>0</v>
      </c>
      <c r="O77" s="22">
        <v>2.14576200799E-2</v>
      </c>
      <c r="P77" s="20">
        <f t="shared" si="12"/>
        <v>0</v>
      </c>
      <c r="Q77" s="20">
        <f t="shared" si="13"/>
        <v>0</v>
      </c>
      <c r="R77" s="20">
        <f t="shared" si="14"/>
        <v>0.43517045919688357</v>
      </c>
    </row>
    <row r="78" spans="1:18" ht="15" x14ac:dyDescent="0.25">
      <c r="A78" s="21" t="s">
        <v>201</v>
      </c>
      <c r="B78" s="21" t="s">
        <v>202</v>
      </c>
      <c r="C78" s="21" t="s">
        <v>37</v>
      </c>
      <c r="D78" s="22">
        <v>2.0731731297199998</v>
      </c>
      <c r="E78" s="22">
        <v>0</v>
      </c>
      <c r="F78" s="22">
        <v>0</v>
      </c>
      <c r="G78" s="22">
        <v>0</v>
      </c>
      <c r="H78" s="22">
        <f t="shared" si="15"/>
        <v>2.0731731297199998</v>
      </c>
      <c r="I78" s="23">
        <f t="shared" si="8"/>
        <v>0</v>
      </c>
      <c r="J78" s="23">
        <f t="shared" si="9"/>
        <v>0</v>
      </c>
      <c r="K78" s="23">
        <f t="shared" si="10"/>
        <v>0</v>
      </c>
      <c r="L78" s="23">
        <f t="shared" si="11"/>
        <v>100</v>
      </c>
      <c r="M78" s="22">
        <v>0</v>
      </c>
      <c r="N78" s="22">
        <v>0</v>
      </c>
      <c r="O78" s="22">
        <v>0</v>
      </c>
      <c r="P78" s="20">
        <f t="shared" si="12"/>
        <v>0</v>
      </c>
      <c r="Q78" s="20">
        <f t="shared" si="13"/>
        <v>0</v>
      </c>
      <c r="R78" s="20">
        <f t="shared" si="14"/>
        <v>0</v>
      </c>
    </row>
    <row r="79" spans="1:18" ht="15" x14ac:dyDescent="0.25">
      <c r="A79" s="21" t="s">
        <v>203</v>
      </c>
      <c r="B79" s="21" t="s">
        <v>204</v>
      </c>
      <c r="C79" s="21" t="s">
        <v>37</v>
      </c>
      <c r="D79" s="22">
        <v>0.49099927486599998</v>
      </c>
      <c r="E79" s="22">
        <v>0</v>
      </c>
      <c r="F79" s="22">
        <v>0</v>
      </c>
      <c r="G79" s="22">
        <v>0</v>
      </c>
      <c r="H79" s="22">
        <f t="shared" si="15"/>
        <v>0.49099927486599998</v>
      </c>
      <c r="I79" s="23">
        <f t="shared" si="8"/>
        <v>0</v>
      </c>
      <c r="J79" s="23">
        <f t="shared" si="9"/>
        <v>0</v>
      </c>
      <c r="K79" s="23">
        <f t="shared" si="10"/>
        <v>0</v>
      </c>
      <c r="L79" s="23">
        <f t="shared" si="11"/>
        <v>100</v>
      </c>
      <c r="M79" s="22">
        <v>0</v>
      </c>
      <c r="N79" s="22">
        <v>0</v>
      </c>
      <c r="O79" s="22">
        <v>0</v>
      </c>
      <c r="P79" s="20">
        <f t="shared" si="12"/>
        <v>0</v>
      </c>
      <c r="Q79" s="20">
        <f t="shared" si="13"/>
        <v>0</v>
      </c>
      <c r="R79" s="20">
        <f t="shared" si="14"/>
        <v>0</v>
      </c>
    </row>
    <row r="80" spans="1:18" ht="15" x14ac:dyDescent="0.25">
      <c r="A80" s="21" t="s">
        <v>205</v>
      </c>
      <c r="B80" s="21" t="s">
        <v>206</v>
      </c>
      <c r="C80" s="21" t="s">
        <v>37</v>
      </c>
      <c r="D80" s="22">
        <v>1.13827861829</v>
      </c>
      <c r="E80" s="22">
        <v>0</v>
      </c>
      <c r="F80" s="22">
        <v>0</v>
      </c>
      <c r="G80" s="22">
        <v>0</v>
      </c>
      <c r="H80" s="22">
        <f t="shared" si="15"/>
        <v>1.13827861829</v>
      </c>
      <c r="I80" s="23">
        <f t="shared" si="8"/>
        <v>0</v>
      </c>
      <c r="J80" s="23">
        <f t="shared" si="9"/>
        <v>0</v>
      </c>
      <c r="K80" s="23">
        <f t="shared" si="10"/>
        <v>0</v>
      </c>
      <c r="L80" s="23">
        <f t="shared" si="11"/>
        <v>100</v>
      </c>
      <c r="M80" s="22">
        <v>0</v>
      </c>
      <c r="N80" s="22">
        <v>0</v>
      </c>
      <c r="O80" s="22">
        <v>1.9583284580400001E-3</v>
      </c>
      <c r="P80" s="20">
        <f t="shared" si="12"/>
        <v>0</v>
      </c>
      <c r="Q80" s="20">
        <f t="shared" si="13"/>
        <v>0</v>
      </c>
      <c r="R80" s="20">
        <f t="shared" si="14"/>
        <v>0.17204298021357328</v>
      </c>
    </row>
    <row r="81" spans="1:18" ht="15" x14ac:dyDescent="0.25">
      <c r="A81" s="21" t="s">
        <v>207</v>
      </c>
      <c r="B81" s="21" t="s">
        <v>208</v>
      </c>
      <c r="C81" s="21" t="s">
        <v>38</v>
      </c>
      <c r="D81" s="22">
        <v>2.8521698073100001</v>
      </c>
      <c r="E81" s="22">
        <v>0</v>
      </c>
      <c r="F81" s="22">
        <v>0.21636300037</v>
      </c>
      <c r="G81" s="22">
        <v>6.99195942992E-2</v>
      </c>
      <c r="H81" s="22">
        <f t="shared" si="15"/>
        <v>2.5658872126408001</v>
      </c>
      <c r="I81" s="23">
        <f t="shared" si="8"/>
        <v>0</v>
      </c>
      <c r="J81" s="23">
        <f t="shared" si="9"/>
        <v>7.5859087988194132</v>
      </c>
      <c r="K81" s="23">
        <f t="shared" si="10"/>
        <v>2.4514527192595197</v>
      </c>
      <c r="L81" s="23">
        <f t="shared" si="11"/>
        <v>89.962638481921061</v>
      </c>
      <c r="M81" s="22">
        <v>0.12867250308600001</v>
      </c>
      <c r="N81" s="22">
        <v>2.8627195682099999E-2</v>
      </c>
      <c r="O81" s="22">
        <v>0.24271188334999999</v>
      </c>
      <c r="P81" s="20">
        <f t="shared" si="12"/>
        <v>4.5113899865364742</v>
      </c>
      <c r="Q81" s="20">
        <f t="shared" si="13"/>
        <v>1.0036988544205752</v>
      </c>
      <c r="R81" s="20">
        <f t="shared" si="14"/>
        <v>8.5097276721722146</v>
      </c>
    </row>
    <row r="82" spans="1:18" ht="15" x14ac:dyDescent="0.25">
      <c r="A82" s="21" t="s">
        <v>209</v>
      </c>
      <c r="B82" s="21" t="s">
        <v>210</v>
      </c>
      <c r="C82" s="21" t="s">
        <v>37</v>
      </c>
      <c r="D82" s="22">
        <v>0.35735153234299999</v>
      </c>
      <c r="E82" s="22">
        <v>0</v>
      </c>
      <c r="F82" s="22">
        <v>0</v>
      </c>
      <c r="G82" s="22">
        <v>0</v>
      </c>
      <c r="H82" s="22">
        <f t="shared" si="15"/>
        <v>0.35735153234299999</v>
      </c>
      <c r="I82" s="23">
        <f t="shared" si="8"/>
        <v>0</v>
      </c>
      <c r="J82" s="23">
        <f t="shared" si="9"/>
        <v>0</v>
      </c>
      <c r="K82" s="23">
        <f t="shared" si="10"/>
        <v>0</v>
      </c>
      <c r="L82" s="23">
        <f t="shared" si="11"/>
        <v>100</v>
      </c>
      <c r="M82" s="22">
        <v>0</v>
      </c>
      <c r="N82" s="22">
        <v>0</v>
      </c>
      <c r="O82" s="22">
        <v>2.8149398558799998E-2</v>
      </c>
      <c r="P82" s="20">
        <f t="shared" si="12"/>
        <v>0</v>
      </c>
      <c r="Q82" s="20">
        <f t="shared" si="13"/>
        <v>0</v>
      </c>
      <c r="R82" s="20">
        <f t="shared" si="14"/>
        <v>7.877229005913736</v>
      </c>
    </row>
    <row r="83" spans="1:18" ht="15" x14ac:dyDescent="0.25">
      <c r="A83" s="21" t="s">
        <v>211</v>
      </c>
      <c r="B83" s="21" t="s">
        <v>212</v>
      </c>
      <c r="C83" s="21" t="s">
        <v>37</v>
      </c>
      <c r="D83" s="22">
        <v>3.6413699640499999</v>
      </c>
      <c r="E83" s="22">
        <v>0</v>
      </c>
      <c r="F83" s="22">
        <v>0.13093161665200001</v>
      </c>
      <c r="G83" s="22">
        <v>2.2719228289699999E-3</v>
      </c>
      <c r="H83" s="22">
        <f t="shared" si="15"/>
        <v>3.5081664245690298</v>
      </c>
      <c r="I83" s="23">
        <f t="shared" si="8"/>
        <v>0</v>
      </c>
      <c r="J83" s="23">
        <f t="shared" si="9"/>
        <v>3.5956691559672063</v>
      </c>
      <c r="K83" s="23">
        <f t="shared" si="10"/>
        <v>6.2391980254682081E-2</v>
      </c>
      <c r="L83" s="23">
        <f t="shared" si="11"/>
        <v>96.341938863778111</v>
      </c>
      <c r="M83" s="22">
        <v>2.94721207318E-2</v>
      </c>
      <c r="N83" s="22">
        <v>1.5120854639499999E-2</v>
      </c>
      <c r="O83" s="22">
        <v>2.60337868055E-2</v>
      </c>
      <c r="P83" s="20">
        <f t="shared" si="12"/>
        <v>0.80936902931501509</v>
      </c>
      <c r="Q83" s="20">
        <f t="shared" si="13"/>
        <v>0.41525180876381762</v>
      </c>
      <c r="R83" s="20">
        <f t="shared" si="14"/>
        <v>0.71494484390552648</v>
      </c>
    </row>
    <row r="84" spans="1:18" ht="15" x14ac:dyDescent="0.25">
      <c r="A84" s="21" t="s">
        <v>213</v>
      </c>
      <c r="B84" s="21" t="s">
        <v>214</v>
      </c>
      <c r="C84" s="21" t="s">
        <v>37</v>
      </c>
      <c r="D84" s="22">
        <v>0.33514829752800002</v>
      </c>
      <c r="E84" s="22">
        <v>0</v>
      </c>
      <c r="F84" s="22">
        <v>0</v>
      </c>
      <c r="G84" s="22">
        <v>0</v>
      </c>
      <c r="H84" s="22">
        <f t="shared" si="15"/>
        <v>0.33514829752800002</v>
      </c>
      <c r="I84" s="23">
        <f t="shared" si="8"/>
        <v>0</v>
      </c>
      <c r="J84" s="23">
        <f t="shared" si="9"/>
        <v>0</v>
      </c>
      <c r="K84" s="23">
        <f t="shared" si="10"/>
        <v>0</v>
      </c>
      <c r="L84" s="23">
        <f t="shared" si="11"/>
        <v>100</v>
      </c>
      <c r="M84" s="22">
        <v>7.8980257696899996E-4</v>
      </c>
      <c r="N84" s="22">
        <v>7.9990879399699998E-4</v>
      </c>
      <c r="O84" s="22">
        <v>2.6788844098300001E-3</v>
      </c>
      <c r="P84" s="20">
        <f t="shared" si="12"/>
        <v>0.23565764254046845</v>
      </c>
      <c r="Q84" s="20">
        <f t="shared" si="13"/>
        <v>0.23867308886752481</v>
      </c>
      <c r="R84" s="20">
        <f t="shared" si="14"/>
        <v>0.79931314871327741</v>
      </c>
    </row>
    <row r="85" spans="1:18" ht="15" x14ac:dyDescent="0.25">
      <c r="A85" s="21" t="s">
        <v>215</v>
      </c>
      <c r="B85" s="21" t="s">
        <v>216</v>
      </c>
      <c r="C85" s="21" t="s">
        <v>37</v>
      </c>
      <c r="D85" s="22">
        <v>0.25049378279000001</v>
      </c>
      <c r="E85" s="22">
        <v>0</v>
      </c>
      <c r="F85" s="22">
        <v>0</v>
      </c>
      <c r="G85" s="22">
        <v>1.8997301188800001E-2</v>
      </c>
      <c r="H85" s="22">
        <f t="shared" si="15"/>
        <v>0.23149648160120001</v>
      </c>
      <c r="I85" s="23">
        <f t="shared" si="8"/>
        <v>0</v>
      </c>
      <c r="J85" s="23">
        <f t="shared" si="9"/>
        <v>0</v>
      </c>
      <c r="K85" s="23">
        <f t="shared" si="10"/>
        <v>7.5839411969463031</v>
      </c>
      <c r="L85" s="23">
        <f t="shared" si="11"/>
        <v>92.416058803053701</v>
      </c>
      <c r="M85" s="22">
        <v>1.2983948851800001E-2</v>
      </c>
      <c r="N85" s="22">
        <v>4.6721280446500001E-3</v>
      </c>
      <c r="O85" s="22">
        <v>7.9011277980500005E-2</v>
      </c>
      <c r="P85" s="20">
        <f t="shared" si="12"/>
        <v>5.1833417608951269</v>
      </c>
      <c r="Q85" s="20">
        <f t="shared" si="13"/>
        <v>1.8651672678706166</v>
      </c>
      <c r="R85" s="20">
        <f t="shared" si="14"/>
        <v>31.542211188027231</v>
      </c>
    </row>
    <row r="86" spans="1:18" ht="15" x14ac:dyDescent="0.25">
      <c r="A86" s="21" t="s">
        <v>217</v>
      </c>
      <c r="B86" s="21" t="s">
        <v>218</v>
      </c>
      <c r="C86" s="21" t="s">
        <v>37</v>
      </c>
      <c r="D86" s="22">
        <v>0.88075479061299999</v>
      </c>
      <c r="E86" s="22">
        <v>0</v>
      </c>
      <c r="F86" s="22">
        <v>0</v>
      </c>
      <c r="G86" s="22">
        <v>0</v>
      </c>
      <c r="H86" s="22">
        <f t="shared" si="15"/>
        <v>0.88075479061299999</v>
      </c>
      <c r="I86" s="23">
        <f t="shared" si="8"/>
        <v>0</v>
      </c>
      <c r="J86" s="23">
        <f t="shared" si="9"/>
        <v>0</v>
      </c>
      <c r="K86" s="23">
        <f t="shared" si="10"/>
        <v>0</v>
      </c>
      <c r="L86" s="23">
        <f t="shared" si="11"/>
        <v>100</v>
      </c>
      <c r="M86" s="22">
        <v>0</v>
      </c>
      <c r="N86" s="22">
        <v>9.58492474293E-5</v>
      </c>
      <c r="O86" s="22">
        <v>3.4460408514E-2</v>
      </c>
      <c r="P86" s="20">
        <f t="shared" si="12"/>
        <v>0</v>
      </c>
      <c r="Q86" s="20">
        <f t="shared" si="13"/>
        <v>1.0882625726348818E-2</v>
      </c>
      <c r="R86" s="20">
        <f t="shared" si="14"/>
        <v>3.9125996112965522</v>
      </c>
    </row>
    <row r="87" spans="1:18" ht="15" x14ac:dyDescent="0.25">
      <c r="A87" s="21" t="s">
        <v>219</v>
      </c>
      <c r="B87" s="21" t="s">
        <v>220</v>
      </c>
      <c r="C87" s="21" t="s">
        <v>37</v>
      </c>
      <c r="D87" s="22">
        <v>0.90971113242799995</v>
      </c>
      <c r="E87" s="22">
        <v>0</v>
      </c>
      <c r="F87" s="22">
        <v>0</v>
      </c>
      <c r="G87" s="22">
        <v>0</v>
      </c>
      <c r="H87" s="22">
        <f t="shared" si="15"/>
        <v>0.90971113242799995</v>
      </c>
      <c r="I87" s="23">
        <f t="shared" si="8"/>
        <v>0</v>
      </c>
      <c r="J87" s="23">
        <f t="shared" si="9"/>
        <v>0</v>
      </c>
      <c r="K87" s="23">
        <f t="shared" si="10"/>
        <v>0</v>
      </c>
      <c r="L87" s="23">
        <f t="shared" si="11"/>
        <v>100</v>
      </c>
      <c r="M87" s="22">
        <v>0</v>
      </c>
      <c r="N87" s="22">
        <v>0</v>
      </c>
      <c r="O87" s="22">
        <v>8.9106419745000002E-3</v>
      </c>
      <c r="P87" s="20">
        <f t="shared" si="12"/>
        <v>0</v>
      </c>
      <c r="Q87" s="20">
        <f t="shared" si="13"/>
        <v>0</v>
      </c>
      <c r="R87" s="20">
        <f t="shared" si="14"/>
        <v>0.97950235595311264</v>
      </c>
    </row>
    <row r="88" spans="1:18" ht="15" x14ac:dyDescent="0.25">
      <c r="A88" s="21" t="s">
        <v>221</v>
      </c>
      <c r="B88" s="21" t="s">
        <v>222</v>
      </c>
      <c r="C88" s="21" t="s">
        <v>37</v>
      </c>
      <c r="D88" s="22">
        <v>0.37875795918100003</v>
      </c>
      <c r="E88" s="22">
        <v>0</v>
      </c>
      <c r="F88" s="22">
        <v>0</v>
      </c>
      <c r="G88" s="22">
        <v>0</v>
      </c>
      <c r="H88" s="22">
        <f t="shared" si="15"/>
        <v>0.37875795918100003</v>
      </c>
      <c r="I88" s="23">
        <f t="shared" si="8"/>
        <v>0</v>
      </c>
      <c r="J88" s="23">
        <f t="shared" si="9"/>
        <v>0</v>
      </c>
      <c r="K88" s="23">
        <f t="shared" si="10"/>
        <v>0</v>
      </c>
      <c r="L88" s="23">
        <f t="shared" si="11"/>
        <v>100</v>
      </c>
      <c r="M88" s="22">
        <v>0</v>
      </c>
      <c r="N88" s="22">
        <v>0</v>
      </c>
      <c r="O88" s="22">
        <v>0</v>
      </c>
      <c r="P88" s="20">
        <f t="shared" si="12"/>
        <v>0</v>
      </c>
      <c r="Q88" s="20">
        <f t="shared" si="13"/>
        <v>0</v>
      </c>
      <c r="R88" s="20">
        <f t="shared" si="14"/>
        <v>0</v>
      </c>
    </row>
    <row r="89" spans="1:18" ht="15" x14ac:dyDescent="0.25">
      <c r="A89" s="21" t="s">
        <v>223</v>
      </c>
      <c r="B89" s="21" t="s">
        <v>224</v>
      </c>
      <c r="C89" s="21" t="s">
        <v>37</v>
      </c>
      <c r="D89" s="22">
        <v>0.63246495490700005</v>
      </c>
      <c r="E89" s="22">
        <v>0</v>
      </c>
      <c r="F89" s="22">
        <v>1.1672363146800001E-2</v>
      </c>
      <c r="G89" s="22">
        <v>4.5661280738099998E-3</v>
      </c>
      <c r="H89" s="22">
        <f t="shared" si="15"/>
        <v>0.61622646368639011</v>
      </c>
      <c r="I89" s="23">
        <f t="shared" si="8"/>
        <v>0</v>
      </c>
      <c r="J89" s="23">
        <f t="shared" si="9"/>
        <v>1.8455351646347502</v>
      </c>
      <c r="K89" s="23">
        <f t="shared" si="10"/>
        <v>0.7219574837125039</v>
      </c>
      <c r="L89" s="23">
        <f t="shared" si="11"/>
        <v>97.43250735165276</v>
      </c>
      <c r="M89" s="22">
        <v>1.2543495479300001E-2</v>
      </c>
      <c r="N89" s="22">
        <v>2.7096440515899999E-2</v>
      </c>
      <c r="O89" s="22">
        <v>7.2761587290699994E-2</v>
      </c>
      <c r="P89" s="20">
        <f t="shared" si="12"/>
        <v>1.983271228228676</v>
      </c>
      <c r="Q89" s="20">
        <f t="shared" si="13"/>
        <v>4.2842595950449711</v>
      </c>
      <c r="R89" s="20">
        <f t="shared" si="14"/>
        <v>11.504445697137342</v>
      </c>
    </row>
    <row r="90" spans="1:18" ht="15" x14ac:dyDescent="0.25">
      <c r="A90" s="21" t="s">
        <v>225</v>
      </c>
      <c r="B90" s="21" t="s">
        <v>226</v>
      </c>
      <c r="C90" s="21" t="s">
        <v>37</v>
      </c>
      <c r="D90" s="22">
        <v>1.48645507175</v>
      </c>
      <c r="E90" s="22">
        <v>0</v>
      </c>
      <c r="F90" s="22">
        <v>0</v>
      </c>
      <c r="G90" s="22">
        <v>0</v>
      </c>
      <c r="H90" s="22">
        <f t="shared" si="15"/>
        <v>1.48645507175</v>
      </c>
      <c r="I90" s="23">
        <f t="shared" si="8"/>
        <v>0</v>
      </c>
      <c r="J90" s="23">
        <f t="shared" si="9"/>
        <v>0</v>
      </c>
      <c r="K90" s="23">
        <f t="shared" si="10"/>
        <v>0</v>
      </c>
      <c r="L90" s="23">
        <f t="shared" si="11"/>
        <v>100</v>
      </c>
      <c r="M90" s="22">
        <v>0</v>
      </c>
      <c r="N90" s="22">
        <v>3.5047820478899998E-3</v>
      </c>
      <c r="O90" s="22">
        <v>2.6882601328300001E-2</v>
      </c>
      <c r="P90" s="20">
        <f t="shared" si="12"/>
        <v>0</v>
      </c>
      <c r="Q90" s="20">
        <f t="shared" si="13"/>
        <v>0.23578122975246255</v>
      </c>
      <c r="R90" s="20">
        <f t="shared" si="14"/>
        <v>1.8085041276525888</v>
      </c>
    </row>
    <row r="91" spans="1:18" ht="15" x14ac:dyDescent="0.25">
      <c r="A91" s="21" t="s">
        <v>227</v>
      </c>
      <c r="B91" s="21" t="s">
        <v>228</v>
      </c>
      <c r="C91" s="21" t="s">
        <v>37</v>
      </c>
      <c r="D91" s="22">
        <v>0.58328732135500005</v>
      </c>
      <c r="E91" s="22">
        <v>0</v>
      </c>
      <c r="F91" s="22">
        <v>0.29685568015899999</v>
      </c>
      <c r="G91" s="22">
        <v>0.232165229394</v>
      </c>
      <c r="H91" s="22">
        <f t="shared" si="15"/>
        <v>5.4266411802000064E-2</v>
      </c>
      <c r="I91" s="23">
        <f t="shared" si="8"/>
        <v>0</v>
      </c>
      <c r="J91" s="23">
        <f t="shared" si="9"/>
        <v>50.893559535872001</v>
      </c>
      <c r="K91" s="23">
        <f t="shared" si="10"/>
        <v>39.802893170156821</v>
      </c>
      <c r="L91" s="23">
        <f t="shared" si="11"/>
        <v>9.3035472939711763</v>
      </c>
      <c r="M91" s="22">
        <v>4.2711398831899998E-2</v>
      </c>
      <c r="N91" s="22">
        <v>4.3815154828400003E-2</v>
      </c>
      <c r="O91" s="22">
        <v>0.120851731184</v>
      </c>
      <c r="P91" s="20">
        <f t="shared" si="12"/>
        <v>7.3225316697574856</v>
      </c>
      <c r="Q91" s="20">
        <f t="shared" si="13"/>
        <v>7.5117619094849557</v>
      </c>
      <c r="R91" s="20">
        <f t="shared" si="14"/>
        <v>20.719073903964951</v>
      </c>
    </row>
    <row r="92" spans="1:18" ht="15" x14ac:dyDescent="0.25">
      <c r="A92" s="21" t="s">
        <v>229</v>
      </c>
      <c r="B92" s="21" t="s">
        <v>230</v>
      </c>
      <c r="C92" s="21" t="s">
        <v>37</v>
      </c>
      <c r="D92" s="22">
        <v>2.0741357220499999</v>
      </c>
      <c r="E92" s="22">
        <v>0</v>
      </c>
      <c r="F92" s="22">
        <v>0</v>
      </c>
      <c r="G92" s="22">
        <v>0</v>
      </c>
      <c r="H92" s="22">
        <f t="shared" si="15"/>
        <v>2.0741357220499999</v>
      </c>
      <c r="I92" s="23">
        <f t="shared" si="8"/>
        <v>0</v>
      </c>
      <c r="J92" s="23">
        <f t="shared" si="9"/>
        <v>0</v>
      </c>
      <c r="K92" s="23">
        <f t="shared" si="10"/>
        <v>0</v>
      </c>
      <c r="L92" s="23">
        <f t="shared" si="11"/>
        <v>100</v>
      </c>
      <c r="M92" s="22">
        <v>0</v>
      </c>
      <c r="N92" s="22">
        <v>0</v>
      </c>
      <c r="O92" s="22">
        <v>6.4939990321900001E-3</v>
      </c>
      <c r="P92" s="20">
        <f t="shared" si="12"/>
        <v>0</v>
      </c>
      <c r="Q92" s="20">
        <f t="shared" si="13"/>
        <v>0</v>
      </c>
      <c r="R92" s="20">
        <f t="shared" si="14"/>
        <v>0.31309421862574977</v>
      </c>
    </row>
    <row r="93" spans="1:18" ht="15" x14ac:dyDescent="0.25">
      <c r="A93" s="21" t="s">
        <v>231</v>
      </c>
      <c r="B93" s="21" t="s">
        <v>232</v>
      </c>
      <c r="C93" s="21" t="s">
        <v>37</v>
      </c>
      <c r="D93" s="22">
        <v>0.41985413442000002</v>
      </c>
      <c r="E93" s="22">
        <v>0</v>
      </c>
      <c r="F93" s="22">
        <v>0</v>
      </c>
      <c r="G93" s="22">
        <v>0</v>
      </c>
      <c r="H93" s="22">
        <f t="shared" si="15"/>
        <v>0.41985413442000002</v>
      </c>
      <c r="I93" s="23">
        <f t="shared" si="8"/>
        <v>0</v>
      </c>
      <c r="J93" s="23">
        <f t="shared" si="9"/>
        <v>0</v>
      </c>
      <c r="K93" s="23">
        <f t="shared" si="10"/>
        <v>0</v>
      </c>
      <c r="L93" s="23">
        <f t="shared" si="11"/>
        <v>100</v>
      </c>
      <c r="M93" s="22">
        <v>0</v>
      </c>
      <c r="N93" s="22">
        <v>5.92571970032E-5</v>
      </c>
      <c r="O93" s="22">
        <v>0</v>
      </c>
      <c r="P93" s="20">
        <f t="shared" si="12"/>
        <v>0</v>
      </c>
      <c r="Q93" s="20">
        <f t="shared" si="13"/>
        <v>1.4113758123415837E-2</v>
      </c>
      <c r="R93" s="20">
        <f t="shared" si="14"/>
        <v>0</v>
      </c>
    </row>
    <row r="94" spans="1:18" ht="15" x14ac:dyDescent="0.25">
      <c r="A94" s="21" t="s">
        <v>233</v>
      </c>
      <c r="B94" s="21" t="s">
        <v>234</v>
      </c>
      <c r="C94" s="21" t="s">
        <v>37</v>
      </c>
      <c r="D94" s="22">
        <v>1.8057620774400001</v>
      </c>
      <c r="E94" s="22">
        <v>0</v>
      </c>
      <c r="F94" s="22">
        <v>0</v>
      </c>
      <c r="G94" s="22">
        <v>0</v>
      </c>
      <c r="H94" s="22">
        <f t="shared" si="15"/>
        <v>1.8057620774400001</v>
      </c>
      <c r="I94" s="23">
        <f t="shared" si="8"/>
        <v>0</v>
      </c>
      <c r="J94" s="23">
        <f t="shared" si="9"/>
        <v>0</v>
      </c>
      <c r="K94" s="23">
        <f t="shared" si="10"/>
        <v>0</v>
      </c>
      <c r="L94" s="23">
        <f t="shared" si="11"/>
        <v>100</v>
      </c>
      <c r="M94" s="22">
        <v>2.9265067313E-2</v>
      </c>
      <c r="N94" s="22">
        <v>6.6489111262300005E-2</v>
      </c>
      <c r="O94" s="22">
        <v>0.31731801156900002</v>
      </c>
      <c r="P94" s="20">
        <f t="shared" si="12"/>
        <v>1.6206491252983128</v>
      </c>
      <c r="Q94" s="20">
        <f t="shared" si="13"/>
        <v>3.6820526963641056</v>
      </c>
      <c r="R94" s="20">
        <f t="shared" si="14"/>
        <v>17.572526056082467</v>
      </c>
    </row>
    <row r="95" spans="1:18" ht="15" x14ac:dyDescent="0.25">
      <c r="A95" s="21" t="s">
        <v>235</v>
      </c>
      <c r="B95" s="21" t="s">
        <v>236</v>
      </c>
      <c r="C95" s="21" t="s">
        <v>37</v>
      </c>
      <c r="D95" s="22">
        <v>0.76044562570300001</v>
      </c>
      <c r="E95" s="22">
        <v>0</v>
      </c>
      <c r="F95" s="22">
        <v>0</v>
      </c>
      <c r="G95" s="22">
        <v>0</v>
      </c>
      <c r="H95" s="22">
        <f t="shared" si="15"/>
        <v>0.76044562570300001</v>
      </c>
      <c r="I95" s="23">
        <f t="shared" si="8"/>
        <v>0</v>
      </c>
      <c r="J95" s="23">
        <f t="shared" si="9"/>
        <v>0</v>
      </c>
      <c r="K95" s="23">
        <f t="shared" si="10"/>
        <v>0</v>
      </c>
      <c r="L95" s="23">
        <f t="shared" si="11"/>
        <v>100</v>
      </c>
      <c r="M95" s="22">
        <v>3.8713772634500002E-2</v>
      </c>
      <c r="N95" s="22">
        <v>2.4959292112899999E-2</v>
      </c>
      <c r="O95" s="22">
        <v>4.1761027903E-2</v>
      </c>
      <c r="P95" s="20">
        <f t="shared" si="12"/>
        <v>5.0909323856930273</v>
      </c>
      <c r="Q95" s="20">
        <f t="shared" si="13"/>
        <v>3.2821928707691863</v>
      </c>
      <c r="R95" s="20">
        <f t="shared" si="14"/>
        <v>5.4916520644580853</v>
      </c>
    </row>
    <row r="96" spans="1:18" ht="15" x14ac:dyDescent="0.25">
      <c r="A96" s="21" t="s">
        <v>237</v>
      </c>
      <c r="B96" s="21" t="s">
        <v>238</v>
      </c>
      <c r="C96" s="21" t="s">
        <v>37</v>
      </c>
      <c r="D96" s="22">
        <v>0.41039708313899997</v>
      </c>
      <c r="E96" s="22">
        <v>0</v>
      </c>
      <c r="F96" s="22">
        <v>0.13839803295600001</v>
      </c>
      <c r="G96" s="22">
        <v>0</v>
      </c>
      <c r="H96" s="22">
        <f t="shared" si="15"/>
        <v>0.27199905018299997</v>
      </c>
      <c r="I96" s="23">
        <f t="shared" si="8"/>
        <v>0</v>
      </c>
      <c r="J96" s="23">
        <f t="shared" si="9"/>
        <v>33.722957263106352</v>
      </c>
      <c r="K96" s="23">
        <f t="shared" si="10"/>
        <v>0</v>
      </c>
      <c r="L96" s="23">
        <f t="shared" si="11"/>
        <v>66.277042736893648</v>
      </c>
      <c r="M96" s="22">
        <v>0.105948923525</v>
      </c>
      <c r="N96" s="22">
        <v>2.7461127561200002E-2</v>
      </c>
      <c r="O96" s="22">
        <v>8.2543483084100006E-2</v>
      </c>
      <c r="P96" s="20">
        <f t="shared" si="12"/>
        <v>25.816197989183927</v>
      </c>
      <c r="Q96" s="20">
        <f t="shared" si="13"/>
        <v>6.6913554431621085</v>
      </c>
      <c r="R96" s="20">
        <f t="shared" si="14"/>
        <v>20.113077425587559</v>
      </c>
    </row>
    <row r="97" spans="1:18" ht="15" x14ac:dyDescent="0.25">
      <c r="A97" s="21" t="s">
        <v>239</v>
      </c>
      <c r="B97" s="21" t="s">
        <v>240</v>
      </c>
      <c r="C97" s="21" t="s">
        <v>37</v>
      </c>
      <c r="D97" s="22">
        <v>2.9109180478500001</v>
      </c>
      <c r="E97" s="22">
        <v>0</v>
      </c>
      <c r="F97" s="22">
        <v>0</v>
      </c>
      <c r="G97" s="22">
        <v>0</v>
      </c>
      <c r="H97" s="22">
        <f t="shared" si="15"/>
        <v>2.9109180478500001</v>
      </c>
      <c r="I97" s="23">
        <f t="shared" si="8"/>
        <v>0</v>
      </c>
      <c r="J97" s="23">
        <f t="shared" si="9"/>
        <v>0</v>
      </c>
      <c r="K97" s="23">
        <f t="shared" si="10"/>
        <v>0</v>
      </c>
      <c r="L97" s="23">
        <f t="shared" si="11"/>
        <v>100</v>
      </c>
      <c r="M97" s="22">
        <v>9.4959388687199994E-3</v>
      </c>
      <c r="N97" s="22">
        <v>1.6000000000000001E-3</v>
      </c>
      <c r="O97" s="22">
        <v>1.27476562016E-2</v>
      </c>
      <c r="P97" s="20">
        <f t="shared" si="12"/>
        <v>0.32621800794885608</v>
      </c>
      <c r="Q97" s="20">
        <f t="shared" si="13"/>
        <v>5.4965477340791435E-2</v>
      </c>
      <c r="R97" s="20">
        <f t="shared" si="14"/>
        <v>0.43792563006077762</v>
      </c>
    </row>
    <row r="98" spans="1:18" ht="15" x14ac:dyDescent="0.25">
      <c r="A98" s="21" t="s">
        <v>241</v>
      </c>
      <c r="B98" s="21" t="s">
        <v>242</v>
      </c>
      <c r="C98" s="21" t="s">
        <v>37</v>
      </c>
      <c r="D98" s="22">
        <v>5.19981319594</v>
      </c>
      <c r="E98" s="22">
        <v>0</v>
      </c>
      <c r="F98" s="22">
        <v>0</v>
      </c>
      <c r="G98" s="22">
        <v>0</v>
      </c>
      <c r="H98" s="22">
        <f t="shared" si="15"/>
        <v>5.19981319594</v>
      </c>
      <c r="I98" s="23">
        <f t="shared" si="8"/>
        <v>0</v>
      </c>
      <c r="J98" s="23">
        <f t="shared" si="9"/>
        <v>0</v>
      </c>
      <c r="K98" s="23">
        <f t="shared" si="10"/>
        <v>0</v>
      </c>
      <c r="L98" s="23">
        <f t="shared" si="11"/>
        <v>100</v>
      </c>
      <c r="M98" s="22">
        <v>0</v>
      </c>
      <c r="N98" s="22">
        <v>0</v>
      </c>
      <c r="O98" s="22">
        <v>0</v>
      </c>
      <c r="P98" s="20">
        <f t="shared" si="12"/>
        <v>0</v>
      </c>
      <c r="Q98" s="20">
        <f t="shared" si="13"/>
        <v>0</v>
      </c>
      <c r="R98" s="20">
        <f t="shared" si="14"/>
        <v>0</v>
      </c>
    </row>
    <row r="99" spans="1:18" ht="15" x14ac:dyDescent="0.25">
      <c r="A99" s="21" t="s">
        <v>243</v>
      </c>
      <c r="B99" s="21" t="s">
        <v>244</v>
      </c>
      <c r="C99" s="21" t="s">
        <v>37</v>
      </c>
      <c r="D99" s="22">
        <v>3.4436173136399999</v>
      </c>
      <c r="E99" s="22">
        <v>0</v>
      </c>
      <c r="F99" s="22">
        <v>0</v>
      </c>
      <c r="G99" s="22">
        <v>5.6538586061399998E-2</v>
      </c>
      <c r="H99" s="22">
        <f t="shared" si="15"/>
        <v>3.3870787275785998</v>
      </c>
      <c r="I99" s="23">
        <f t="shared" si="8"/>
        <v>0</v>
      </c>
      <c r="J99" s="23">
        <f t="shared" si="9"/>
        <v>0</v>
      </c>
      <c r="K99" s="23">
        <f t="shared" si="10"/>
        <v>1.6418370832744227</v>
      </c>
      <c r="L99" s="23">
        <f t="shared" si="11"/>
        <v>98.358162916725576</v>
      </c>
      <c r="M99" s="22">
        <v>1.1599999999999999E-2</v>
      </c>
      <c r="N99" s="22">
        <v>3.9278667780199998E-2</v>
      </c>
      <c r="O99" s="22">
        <v>0.17523428210799999</v>
      </c>
      <c r="P99" s="20">
        <f t="shared" si="12"/>
        <v>0.33685508415969934</v>
      </c>
      <c r="Q99" s="20">
        <f t="shared" si="13"/>
        <v>1.1406223224810468</v>
      </c>
      <c r="R99" s="20">
        <f t="shared" si="14"/>
        <v>5.0886688661340376</v>
      </c>
    </row>
    <row r="100" spans="1:18" ht="15" x14ac:dyDescent="0.25">
      <c r="A100" s="21" t="s">
        <v>245</v>
      </c>
      <c r="B100" s="21" t="s">
        <v>246</v>
      </c>
      <c r="C100" s="21" t="s">
        <v>37</v>
      </c>
      <c r="D100" s="22">
        <v>1.62627711878</v>
      </c>
      <c r="E100" s="22">
        <v>0</v>
      </c>
      <c r="F100" s="22">
        <v>3.6546892498599999E-3</v>
      </c>
      <c r="G100" s="22">
        <v>2.6488089217699997E-4</v>
      </c>
      <c r="H100" s="22">
        <f t="shared" si="15"/>
        <v>1.6223575486379631</v>
      </c>
      <c r="I100" s="23">
        <f t="shared" si="8"/>
        <v>0</v>
      </c>
      <c r="J100" s="23">
        <f t="shared" si="9"/>
        <v>0.22472733629811339</v>
      </c>
      <c r="K100" s="23">
        <f t="shared" si="10"/>
        <v>1.6287561887097582E-2</v>
      </c>
      <c r="L100" s="23">
        <f t="shared" si="11"/>
        <v>99.758985101814787</v>
      </c>
      <c r="M100" s="22">
        <v>2.1865572704900002E-3</v>
      </c>
      <c r="N100" s="22">
        <v>2.9902390098300001E-3</v>
      </c>
      <c r="O100" s="22">
        <v>3.90931589829E-2</v>
      </c>
      <c r="P100" s="20">
        <f t="shared" si="12"/>
        <v>0.13445170231075446</v>
      </c>
      <c r="Q100" s="20">
        <f t="shared" si="13"/>
        <v>0.18387020116677386</v>
      </c>
      <c r="R100" s="20">
        <f t="shared" si="14"/>
        <v>2.4038436335024436</v>
      </c>
    </row>
    <row r="101" spans="1:18" ht="15" x14ac:dyDescent="0.25">
      <c r="A101" s="21" t="s">
        <v>247</v>
      </c>
      <c r="B101" s="21" t="s">
        <v>248</v>
      </c>
      <c r="C101" s="21" t="s">
        <v>37</v>
      </c>
      <c r="D101" s="22">
        <v>0.49274293465699998</v>
      </c>
      <c r="E101" s="22">
        <v>0</v>
      </c>
      <c r="F101" s="22">
        <v>0</v>
      </c>
      <c r="G101" s="22">
        <v>0</v>
      </c>
      <c r="H101" s="22">
        <f t="shared" si="15"/>
        <v>0.49274293465699998</v>
      </c>
      <c r="I101" s="23">
        <f t="shared" si="8"/>
        <v>0</v>
      </c>
      <c r="J101" s="23">
        <f t="shared" si="9"/>
        <v>0</v>
      </c>
      <c r="K101" s="23">
        <f t="shared" si="10"/>
        <v>0</v>
      </c>
      <c r="L101" s="23">
        <f t="shared" si="11"/>
        <v>100</v>
      </c>
      <c r="M101" s="22">
        <v>0</v>
      </c>
      <c r="N101" s="22">
        <v>0</v>
      </c>
      <c r="O101" s="22">
        <v>0</v>
      </c>
      <c r="P101" s="20">
        <f t="shared" si="12"/>
        <v>0</v>
      </c>
      <c r="Q101" s="20">
        <f t="shared" si="13"/>
        <v>0</v>
      </c>
      <c r="R101" s="20">
        <f t="shared" si="14"/>
        <v>0</v>
      </c>
    </row>
    <row r="102" spans="1:18" ht="15" x14ac:dyDescent="0.25">
      <c r="A102" s="21" t="s">
        <v>249</v>
      </c>
      <c r="B102" s="21" t="s">
        <v>250</v>
      </c>
      <c r="C102" s="21" t="s">
        <v>37</v>
      </c>
      <c r="D102" s="22">
        <v>0.28662634410499999</v>
      </c>
      <c r="E102" s="22">
        <v>0</v>
      </c>
      <c r="F102" s="22">
        <v>0</v>
      </c>
      <c r="G102" s="22">
        <v>0</v>
      </c>
      <c r="H102" s="22">
        <f t="shared" si="15"/>
        <v>0.28662634410499999</v>
      </c>
      <c r="I102" s="23">
        <f t="shared" si="8"/>
        <v>0</v>
      </c>
      <c r="J102" s="23">
        <f t="shared" si="9"/>
        <v>0</v>
      </c>
      <c r="K102" s="23">
        <f t="shared" si="10"/>
        <v>0</v>
      </c>
      <c r="L102" s="23">
        <f t="shared" si="11"/>
        <v>100</v>
      </c>
      <c r="M102" s="22">
        <v>0</v>
      </c>
      <c r="N102" s="22">
        <v>0</v>
      </c>
      <c r="O102" s="22">
        <v>1.78122294402E-2</v>
      </c>
      <c r="P102" s="20">
        <f t="shared" si="12"/>
        <v>0</v>
      </c>
      <c r="Q102" s="20">
        <f t="shared" si="13"/>
        <v>0</v>
      </c>
      <c r="R102" s="20">
        <f t="shared" si="14"/>
        <v>6.2144425334730702</v>
      </c>
    </row>
    <row r="103" spans="1:18" ht="15" x14ac:dyDescent="0.25">
      <c r="A103" s="21" t="s">
        <v>251</v>
      </c>
      <c r="B103" s="21" t="s">
        <v>252</v>
      </c>
      <c r="C103" s="21" t="s">
        <v>37</v>
      </c>
      <c r="D103" s="22">
        <v>0.35671631627099998</v>
      </c>
      <c r="E103" s="22">
        <v>0</v>
      </c>
      <c r="F103" s="22">
        <v>0</v>
      </c>
      <c r="G103" s="22">
        <v>0</v>
      </c>
      <c r="H103" s="22">
        <f t="shared" si="15"/>
        <v>0.35671631627099998</v>
      </c>
      <c r="I103" s="23">
        <f t="shared" si="8"/>
        <v>0</v>
      </c>
      <c r="J103" s="23">
        <f t="shared" si="9"/>
        <v>0</v>
      </c>
      <c r="K103" s="23">
        <f t="shared" si="10"/>
        <v>0</v>
      </c>
      <c r="L103" s="23">
        <f t="shared" si="11"/>
        <v>100</v>
      </c>
      <c r="M103" s="22">
        <v>2.9513101103799998E-3</v>
      </c>
      <c r="N103" s="22">
        <v>5.7970706897200004E-3</v>
      </c>
      <c r="O103" s="22">
        <v>2.1301082002899999E-2</v>
      </c>
      <c r="P103" s="20">
        <f t="shared" si="12"/>
        <v>0.82735495287461647</v>
      </c>
      <c r="Q103" s="20">
        <f t="shared" si="13"/>
        <v>1.6251206982402016</v>
      </c>
      <c r="R103" s="20">
        <f t="shared" si="14"/>
        <v>5.9714347315465695</v>
      </c>
    </row>
    <row r="104" spans="1:18" ht="15" x14ac:dyDescent="0.25">
      <c r="A104" s="21" t="s">
        <v>253</v>
      </c>
      <c r="B104" s="21" t="s">
        <v>254</v>
      </c>
      <c r="C104" s="21" t="s">
        <v>38</v>
      </c>
      <c r="D104" s="22">
        <v>0.29122912264299999</v>
      </c>
      <c r="E104" s="22">
        <v>0</v>
      </c>
      <c r="F104" s="22">
        <v>0</v>
      </c>
      <c r="G104" s="22">
        <v>0</v>
      </c>
      <c r="H104" s="22">
        <f t="shared" si="15"/>
        <v>0.29122912264299999</v>
      </c>
      <c r="I104" s="23">
        <f t="shared" si="8"/>
        <v>0</v>
      </c>
      <c r="J104" s="23">
        <f t="shared" si="9"/>
        <v>0</v>
      </c>
      <c r="K104" s="23">
        <f t="shared" si="10"/>
        <v>0</v>
      </c>
      <c r="L104" s="23">
        <f t="shared" si="11"/>
        <v>100</v>
      </c>
      <c r="M104" s="22">
        <v>0</v>
      </c>
      <c r="N104" s="22">
        <v>0</v>
      </c>
      <c r="O104" s="22">
        <v>0</v>
      </c>
      <c r="P104" s="20">
        <f t="shared" si="12"/>
        <v>0</v>
      </c>
      <c r="Q104" s="20">
        <f t="shared" si="13"/>
        <v>0</v>
      </c>
      <c r="R104" s="20">
        <f t="shared" si="14"/>
        <v>0</v>
      </c>
    </row>
    <row r="105" spans="1:18" ht="15" x14ac:dyDescent="0.25">
      <c r="A105" s="21" t="s">
        <v>255</v>
      </c>
      <c r="B105" s="21" t="s">
        <v>256</v>
      </c>
      <c r="C105" s="21" t="s">
        <v>37</v>
      </c>
      <c r="D105" s="22">
        <v>0.389191534841</v>
      </c>
      <c r="E105" s="22">
        <v>0</v>
      </c>
      <c r="F105" s="22">
        <v>0</v>
      </c>
      <c r="G105" s="22">
        <v>0</v>
      </c>
      <c r="H105" s="22">
        <f t="shared" si="15"/>
        <v>0.389191534841</v>
      </c>
      <c r="I105" s="23">
        <f t="shared" si="8"/>
        <v>0</v>
      </c>
      <c r="J105" s="23">
        <f t="shared" si="9"/>
        <v>0</v>
      </c>
      <c r="K105" s="23">
        <f t="shared" si="10"/>
        <v>0</v>
      </c>
      <c r="L105" s="23">
        <f t="shared" si="11"/>
        <v>100</v>
      </c>
      <c r="M105" s="22">
        <v>6.4949170160100002E-6</v>
      </c>
      <c r="N105" s="22">
        <v>0</v>
      </c>
      <c r="O105" s="22">
        <v>3.1400056369300003E-2</v>
      </c>
      <c r="P105" s="20">
        <f t="shared" si="12"/>
        <v>1.6688227863597878E-3</v>
      </c>
      <c r="Q105" s="20">
        <f t="shared" si="13"/>
        <v>0</v>
      </c>
      <c r="R105" s="20">
        <f t="shared" si="14"/>
        <v>8.0680214131913637</v>
      </c>
    </row>
    <row r="106" spans="1:18" ht="15" x14ac:dyDescent="0.25">
      <c r="A106" s="21" t="s">
        <v>257</v>
      </c>
      <c r="B106" s="21" t="s">
        <v>258</v>
      </c>
      <c r="C106" s="21" t="s">
        <v>37</v>
      </c>
      <c r="D106" s="22">
        <v>0.425778964195</v>
      </c>
      <c r="E106" s="22">
        <v>0</v>
      </c>
      <c r="F106" s="22">
        <v>0</v>
      </c>
      <c r="G106" s="22">
        <v>0</v>
      </c>
      <c r="H106" s="22">
        <f t="shared" si="15"/>
        <v>0.425778964195</v>
      </c>
      <c r="I106" s="23">
        <f t="shared" si="8"/>
        <v>0</v>
      </c>
      <c r="J106" s="23">
        <f t="shared" si="9"/>
        <v>0</v>
      </c>
      <c r="K106" s="23">
        <f t="shared" si="10"/>
        <v>0</v>
      </c>
      <c r="L106" s="23">
        <f t="shared" si="11"/>
        <v>100</v>
      </c>
      <c r="M106" s="22">
        <v>0</v>
      </c>
      <c r="N106" s="22">
        <v>0</v>
      </c>
      <c r="O106" s="22">
        <v>0</v>
      </c>
      <c r="P106" s="20">
        <f t="shared" si="12"/>
        <v>0</v>
      </c>
      <c r="Q106" s="20">
        <f t="shared" si="13"/>
        <v>0</v>
      </c>
      <c r="R106" s="20">
        <f t="shared" si="14"/>
        <v>0</v>
      </c>
    </row>
    <row r="107" spans="1:18" ht="15" x14ac:dyDescent="0.25">
      <c r="A107" s="21" t="s">
        <v>259</v>
      </c>
      <c r="B107" s="21" t="s">
        <v>260</v>
      </c>
      <c r="C107" s="21" t="s">
        <v>37</v>
      </c>
      <c r="D107" s="22">
        <v>1.85577742712</v>
      </c>
      <c r="E107" s="22">
        <v>0</v>
      </c>
      <c r="F107" s="22">
        <v>0</v>
      </c>
      <c r="G107" s="22">
        <v>0</v>
      </c>
      <c r="H107" s="22">
        <f t="shared" si="15"/>
        <v>1.85577742712</v>
      </c>
      <c r="I107" s="23">
        <f t="shared" si="8"/>
        <v>0</v>
      </c>
      <c r="J107" s="23">
        <f t="shared" si="9"/>
        <v>0</v>
      </c>
      <c r="K107" s="23">
        <f t="shared" si="10"/>
        <v>0</v>
      </c>
      <c r="L107" s="23">
        <f t="shared" si="11"/>
        <v>100</v>
      </c>
      <c r="M107" s="22">
        <v>4.8305219053899999E-2</v>
      </c>
      <c r="N107" s="22">
        <v>3.1794725735899997E-2</v>
      </c>
      <c r="O107" s="22">
        <v>8.3191824068700002E-2</v>
      </c>
      <c r="P107" s="20">
        <f t="shared" si="12"/>
        <v>2.6029640380347425</v>
      </c>
      <c r="Q107" s="20">
        <f t="shared" si="13"/>
        <v>1.7132833534484013</v>
      </c>
      <c r="R107" s="20">
        <f t="shared" si="14"/>
        <v>4.482855694489519</v>
      </c>
    </row>
    <row r="108" spans="1:18" ht="15" x14ac:dyDescent="0.25">
      <c r="A108" s="21" t="s">
        <v>261</v>
      </c>
      <c r="B108" s="21" t="s">
        <v>262</v>
      </c>
      <c r="C108" s="21" t="s">
        <v>37</v>
      </c>
      <c r="D108" s="22">
        <v>0.29196103478899998</v>
      </c>
      <c r="E108" s="22">
        <v>0</v>
      </c>
      <c r="F108" s="22">
        <v>0</v>
      </c>
      <c r="G108" s="22">
        <v>0</v>
      </c>
      <c r="H108" s="22">
        <f t="shared" si="15"/>
        <v>0.29196103478899998</v>
      </c>
      <c r="I108" s="23">
        <f t="shared" si="8"/>
        <v>0</v>
      </c>
      <c r="J108" s="23">
        <f t="shared" si="9"/>
        <v>0</v>
      </c>
      <c r="K108" s="23">
        <f t="shared" si="10"/>
        <v>0</v>
      </c>
      <c r="L108" s="23">
        <f t="shared" si="11"/>
        <v>100</v>
      </c>
      <c r="M108" s="22">
        <v>0</v>
      </c>
      <c r="N108" s="22">
        <v>0</v>
      </c>
      <c r="O108" s="22">
        <v>6.7968789682E-2</v>
      </c>
      <c r="P108" s="20">
        <f t="shared" si="12"/>
        <v>0</v>
      </c>
      <c r="Q108" s="20">
        <f t="shared" si="13"/>
        <v>0</v>
      </c>
      <c r="R108" s="20">
        <f t="shared" si="14"/>
        <v>23.280089321207193</v>
      </c>
    </row>
    <row r="109" spans="1:18" ht="15" x14ac:dyDescent="0.25">
      <c r="A109" s="21" t="s">
        <v>263</v>
      </c>
      <c r="B109" s="21" t="s">
        <v>264</v>
      </c>
      <c r="C109" s="21" t="s">
        <v>37</v>
      </c>
      <c r="D109" s="22">
        <v>0.77634916953800004</v>
      </c>
      <c r="E109" s="22">
        <v>0</v>
      </c>
      <c r="F109" s="22">
        <v>0</v>
      </c>
      <c r="G109" s="22">
        <v>0</v>
      </c>
      <c r="H109" s="22">
        <f t="shared" si="15"/>
        <v>0.77634916953800004</v>
      </c>
      <c r="I109" s="23">
        <f t="shared" si="8"/>
        <v>0</v>
      </c>
      <c r="J109" s="23">
        <f t="shared" si="9"/>
        <v>0</v>
      </c>
      <c r="K109" s="23">
        <f t="shared" si="10"/>
        <v>0</v>
      </c>
      <c r="L109" s="23">
        <f t="shared" si="11"/>
        <v>100</v>
      </c>
      <c r="M109" s="22">
        <v>0</v>
      </c>
      <c r="N109" s="22">
        <v>0</v>
      </c>
      <c r="O109" s="22">
        <v>9.5295506026900004E-5</v>
      </c>
      <c r="P109" s="20">
        <f t="shared" si="12"/>
        <v>0</v>
      </c>
      <c r="Q109" s="20">
        <f t="shared" si="13"/>
        <v>0</v>
      </c>
      <c r="R109" s="20">
        <f t="shared" si="14"/>
        <v>1.2274825525170549E-2</v>
      </c>
    </row>
    <row r="110" spans="1:18" ht="15" x14ac:dyDescent="0.25">
      <c r="A110" s="21" t="s">
        <v>265</v>
      </c>
      <c r="B110" s="21" t="s">
        <v>266</v>
      </c>
      <c r="C110" s="21" t="s">
        <v>37</v>
      </c>
      <c r="D110" s="22">
        <v>4.5540798476999997</v>
      </c>
      <c r="E110" s="22">
        <v>0</v>
      </c>
      <c r="F110" s="22">
        <v>0</v>
      </c>
      <c r="G110" s="22">
        <v>0</v>
      </c>
      <c r="H110" s="22">
        <f t="shared" si="15"/>
        <v>4.5540798476999997</v>
      </c>
      <c r="I110" s="23">
        <f t="shared" si="8"/>
        <v>0</v>
      </c>
      <c r="J110" s="23">
        <f t="shared" si="9"/>
        <v>0</v>
      </c>
      <c r="K110" s="23">
        <f t="shared" si="10"/>
        <v>0</v>
      </c>
      <c r="L110" s="23">
        <f t="shared" si="11"/>
        <v>100</v>
      </c>
      <c r="M110" s="22">
        <v>1.44E-2</v>
      </c>
      <c r="N110" s="22">
        <v>1.1599999999999999E-2</v>
      </c>
      <c r="O110" s="22">
        <v>4.8000000000000001E-2</v>
      </c>
      <c r="P110" s="20">
        <f t="shared" si="12"/>
        <v>0.31619998949453204</v>
      </c>
      <c r="Q110" s="20">
        <f t="shared" si="13"/>
        <v>0.25471665820392858</v>
      </c>
      <c r="R110" s="20">
        <f t="shared" si="14"/>
        <v>1.0539999649817735</v>
      </c>
    </row>
    <row r="111" spans="1:18" ht="15" x14ac:dyDescent="0.25">
      <c r="A111" s="21" t="s">
        <v>267</v>
      </c>
      <c r="B111" s="21" t="s">
        <v>268</v>
      </c>
      <c r="C111" s="21" t="s">
        <v>37</v>
      </c>
      <c r="D111" s="22">
        <v>3.6343344308500001</v>
      </c>
      <c r="E111" s="22">
        <v>0</v>
      </c>
      <c r="F111" s="22">
        <v>0</v>
      </c>
      <c r="G111" s="22">
        <v>0</v>
      </c>
      <c r="H111" s="22">
        <f t="shared" si="15"/>
        <v>3.6343344308500001</v>
      </c>
      <c r="I111" s="23">
        <f t="shared" si="8"/>
        <v>0</v>
      </c>
      <c r="J111" s="23">
        <f t="shared" si="9"/>
        <v>0</v>
      </c>
      <c r="K111" s="23">
        <f t="shared" si="10"/>
        <v>0</v>
      </c>
      <c r="L111" s="23">
        <f t="shared" si="11"/>
        <v>100</v>
      </c>
      <c r="M111" s="22">
        <v>0</v>
      </c>
      <c r="N111" s="22">
        <v>0</v>
      </c>
      <c r="O111" s="22">
        <v>2.9434057554800001E-2</v>
      </c>
      <c r="P111" s="20">
        <f t="shared" si="12"/>
        <v>0</v>
      </c>
      <c r="Q111" s="20">
        <f t="shared" si="13"/>
        <v>0</v>
      </c>
      <c r="R111" s="20">
        <f t="shared" si="14"/>
        <v>0.80988852607920148</v>
      </c>
    </row>
    <row r="112" spans="1:18" ht="15" x14ac:dyDescent="0.25">
      <c r="A112" s="21" t="s">
        <v>269</v>
      </c>
      <c r="B112" s="21" t="s">
        <v>270</v>
      </c>
      <c r="C112" s="21" t="s">
        <v>38</v>
      </c>
      <c r="D112" s="22">
        <v>0.73679788951400005</v>
      </c>
      <c r="E112" s="22">
        <v>0</v>
      </c>
      <c r="F112" s="22">
        <v>0.208631480127</v>
      </c>
      <c r="G112" s="22">
        <v>2.0120537727800002E-2</v>
      </c>
      <c r="H112" s="22">
        <f t="shared" si="15"/>
        <v>0.50804587165920001</v>
      </c>
      <c r="I112" s="23">
        <f t="shared" si="8"/>
        <v>0</v>
      </c>
      <c r="J112" s="23">
        <f t="shared" si="9"/>
        <v>28.315971461945367</v>
      </c>
      <c r="K112" s="23">
        <f t="shared" si="10"/>
        <v>2.7308082737684996</v>
      </c>
      <c r="L112" s="23">
        <f t="shared" si="11"/>
        <v>68.953220264286131</v>
      </c>
      <c r="M112" s="22">
        <v>0.130096172851</v>
      </c>
      <c r="N112" s="22">
        <v>3.29911897929E-2</v>
      </c>
      <c r="O112" s="22">
        <v>6.5182282405E-2</v>
      </c>
      <c r="P112" s="20">
        <f t="shared" si="12"/>
        <v>17.656968715913784</v>
      </c>
      <c r="Q112" s="20">
        <f t="shared" si="13"/>
        <v>4.4776444480129216</v>
      </c>
      <c r="R112" s="20">
        <f t="shared" si="14"/>
        <v>8.8466977623938288</v>
      </c>
    </row>
    <row r="113" spans="1:18" ht="15" x14ac:dyDescent="0.25">
      <c r="A113" s="21" t="s">
        <v>271</v>
      </c>
      <c r="B113" s="21" t="s">
        <v>272</v>
      </c>
      <c r="C113" s="21" t="s">
        <v>37</v>
      </c>
      <c r="D113" s="22">
        <v>0.86245852923900002</v>
      </c>
      <c r="E113" s="22">
        <v>0</v>
      </c>
      <c r="F113" s="22">
        <v>0</v>
      </c>
      <c r="G113" s="22">
        <v>0</v>
      </c>
      <c r="H113" s="22">
        <f t="shared" si="15"/>
        <v>0.86245852923900002</v>
      </c>
      <c r="I113" s="23">
        <f t="shared" si="8"/>
        <v>0</v>
      </c>
      <c r="J113" s="23">
        <f t="shared" si="9"/>
        <v>0</v>
      </c>
      <c r="K113" s="23">
        <f t="shared" si="10"/>
        <v>0</v>
      </c>
      <c r="L113" s="23">
        <f t="shared" si="11"/>
        <v>100</v>
      </c>
      <c r="M113" s="22">
        <v>6.3878659879400002E-3</v>
      </c>
      <c r="N113" s="22">
        <v>4.0226344800200001E-4</v>
      </c>
      <c r="O113" s="22">
        <v>6.0702564588199998E-3</v>
      </c>
      <c r="P113" s="20">
        <f t="shared" si="12"/>
        <v>0.74065775586640736</v>
      </c>
      <c r="Q113" s="20">
        <f t="shared" si="13"/>
        <v>4.6641482965788704E-2</v>
      </c>
      <c r="R113" s="20">
        <f t="shared" si="14"/>
        <v>0.7038316919627613</v>
      </c>
    </row>
    <row r="114" spans="1:18" ht="15" x14ac:dyDescent="0.25">
      <c r="A114" s="21" t="s">
        <v>273</v>
      </c>
      <c r="B114" s="21" t="s">
        <v>274</v>
      </c>
      <c r="C114" s="21" t="s">
        <v>37</v>
      </c>
      <c r="D114" s="22">
        <v>0.36394636445599998</v>
      </c>
      <c r="E114" s="22">
        <v>0</v>
      </c>
      <c r="F114" s="22">
        <v>0</v>
      </c>
      <c r="G114" s="22">
        <v>0</v>
      </c>
      <c r="H114" s="22">
        <f t="shared" si="15"/>
        <v>0.36394636445599998</v>
      </c>
      <c r="I114" s="23">
        <f t="shared" si="8"/>
        <v>0</v>
      </c>
      <c r="J114" s="23">
        <f t="shared" si="9"/>
        <v>0</v>
      </c>
      <c r="K114" s="23">
        <f t="shared" si="10"/>
        <v>0</v>
      </c>
      <c r="L114" s="23">
        <f t="shared" si="11"/>
        <v>100</v>
      </c>
      <c r="M114" s="22">
        <v>3.1588413001200001E-5</v>
      </c>
      <c r="N114" s="22">
        <v>7.8682100540999997E-4</v>
      </c>
      <c r="O114" s="22">
        <v>5.1053022067900002E-2</v>
      </c>
      <c r="P114" s="20">
        <f t="shared" si="12"/>
        <v>8.6794143550289384E-3</v>
      </c>
      <c r="Q114" s="20">
        <f t="shared" si="13"/>
        <v>0.2161914727699181</v>
      </c>
      <c r="R114" s="20">
        <f t="shared" si="14"/>
        <v>14.027622488882468</v>
      </c>
    </row>
    <row r="115" spans="1:18" ht="15" x14ac:dyDescent="0.25">
      <c r="A115" s="21" t="s">
        <v>275</v>
      </c>
      <c r="B115" s="21" t="s">
        <v>276</v>
      </c>
      <c r="C115" s="21" t="s">
        <v>37</v>
      </c>
      <c r="D115" s="22">
        <v>0.27576903643400003</v>
      </c>
      <c r="E115" s="22">
        <v>0</v>
      </c>
      <c r="F115" s="22">
        <v>3.06850021672E-2</v>
      </c>
      <c r="G115" s="22">
        <v>0.152723312098</v>
      </c>
      <c r="H115" s="22">
        <f t="shared" si="15"/>
        <v>9.2360722168800036E-2</v>
      </c>
      <c r="I115" s="23">
        <f t="shared" si="8"/>
        <v>0</v>
      </c>
      <c r="J115" s="23">
        <f t="shared" si="9"/>
        <v>11.127065809849853</v>
      </c>
      <c r="K115" s="23">
        <f t="shared" si="10"/>
        <v>55.380877444720433</v>
      </c>
      <c r="L115" s="23">
        <f t="shared" si="11"/>
        <v>33.492056745429714</v>
      </c>
      <c r="M115" s="22">
        <v>8.23496969851E-5</v>
      </c>
      <c r="N115" s="22">
        <v>9.1589243912900003E-5</v>
      </c>
      <c r="O115" s="22">
        <v>1.26823332081E-2</v>
      </c>
      <c r="P115" s="20">
        <f t="shared" si="12"/>
        <v>2.9861835850018933E-2</v>
      </c>
      <c r="Q115" s="20">
        <f t="shared" si="13"/>
        <v>3.3212301532199069E-2</v>
      </c>
      <c r="R115" s="20">
        <f t="shared" si="14"/>
        <v>4.5988967333304185</v>
      </c>
    </row>
    <row r="116" spans="1:18" ht="15" x14ac:dyDescent="0.25">
      <c r="A116" s="21" t="s">
        <v>277</v>
      </c>
      <c r="B116" s="21" t="s">
        <v>278</v>
      </c>
      <c r="C116" s="21" t="s">
        <v>37</v>
      </c>
      <c r="D116" s="22">
        <v>2.2124358602599998</v>
      </c>
      <c r="E116" s="22">
        <v>0</v>
      </c>
      <c r="F116" s="22">
        <v>0</v>
      </c>
      <c r="G116" s="22">
        <v>7.5618992204399996E-4</v>
      </c>
      <c r="H116" s="22">
        <f t="shared" si="15"/>
        <v>2.211679670337956</v>
      </c>
      <c r="I116" s="23">
        <f t="shared" si="8"/>
        <v>0</v>
      </c>
      <c r="J116" s="23">
        <f t="shared" si="9"/>
        <v>0</v>
      </c>
      <c r="K116" s="23">
        <f t="shared" si="10"/>
        <v>3.4179066413935928E-2</v>
      </c>
      <c r="L116" s="23">
        <f t="shared" si="11"/>
        <v>99.965820933586073</v>
      </c>
      <c r="M116" s="22">
        <v>1.4476484161000001E-3</v>
      </c>
      <c r="N116" s="22">
        <v>4.7316274558500002E-2</v>
      </c>
      <c r="O116" s="22">
        <v>0.14328857120800001</v>
      </c>
      <c r="P116" s="20">
        <f t="shared" si="12"/>
        <v>6.5432333750451696E-2</v>
      </c>
      <c r="Q116" s="20">
        <f t="shared" si="13"/>
        <v>2.138650679479563</v>
      </c>
      <c r="R116" s="20">
        <f t="shared" si="14"/>
        <v>6.4765073547108889</v>
      </c>
    </row>
    <row r="117" spans="1:18" ht="15" x14ac:dyDescent="0.25">
      <c r="A117" s="21" t="s">
        <v>279</v>
      </c>
      <c r="B117" s="21" t="s">
        <v>280</v>
      </c>
      <c r="C117" s="21" t="s">
        <v>37</v>
      </c>
      <c r="D117" s="22">
        <v>0.38279068355899998</v>
      </c>
      <c r="E117" s="22">
        <v>0</v>
      </c>
      <c r="F117" s="22">
        <v>1.07390752095E-2</v>
      </c>
      <c r="G117" s="22">
        <v>8.5804020055100003E-2</v>
      </c>
      <c r="H117" s="22">
        <f t="shared" si="15"/>
        <v>0.28624758829439995</v>
      </c>
      <c r="I117" s="23">
        <f t="shared" si="8"/>
        <v>0</v>
      </c>
      <c r="J117" s="23">
        <f t="shared" si="9"/>
        <v>2.8054693258606367</v>
      </c>
      <c r="K117" s="23">
        <f t="shared" si="10"/>
        <v>22.415388811800831</v>
      </c>
      <c r="L117" s="23">
        <f t="shared" si="11"/>
        <v>74.779141862338534</v>
      </c>
      <c r="M117" s="22">
        <v>2.0825071870299999E-3</v>
      </c>
      <c r="N117" s="22">
        <v>7.8368786748799998E-4</v>
      </c>
      <c r="O117" s="22">
        <v>8.9715159760899998E-3</v>
      </c>
      <c r="P117" s="20">
        <f t="shared" si="12"/>
        <v>0.54403288180053644</v>
      </c>
      <c r="Q117" s="20">
        <f t="shared" si="13"/>
        <v>0.20473013089076639</v>
      </c>
      <c r="R117" s="20">
        <f t="shared" si="14"/>
        <v>2.3437132515026873</v>
      </c>
    </row>
    <row r="118" spans="1:18" ht="15" x14ac:dyDescent="0.25">
      <c r="A118" s="21" t="s">
        <v>281</v>
      </c>
      <c r="B118" s="21" t="s">
        <v>282</v>
      </c>
      <c r="C118" s="21" t="s">
        <v>37</v>
      </c>
      <c r="D118" s="22">
        <v>0.41104892549499999</v>
      </c>
      <c r="E118" s="22">
        <v>0</v>
      </c>
      <c r="F118" s="22">
        <v>0</v>
      </c>
      <c r="G118" s="22">
        <v>1.8701666353899998E-2</v>
      </c>
      <c r="H118" s="22">
        <f t="shared" si="15"/>
        <v>0.39234725914110002</v>
      </c>
      <c r="I118" s="23">
        <f t="shared" si="8"/>
        <v>0</v>
      </c>
      <c r="J118" s="23">
        <f t="shared" si="9"/>
        <v>0</v>
      </c>
      <c r="K118" s="23">
        <f t="shared" si="10"/>
        <v>4.5497421824856428</v>
      </c>
      <c r="L118" s="23">
        <f t="shared" si="11"/>
        <v>95.450257817514355</v>
      </c>
      <c r="M118" s="22">
        <v>0</v>
      </c>
      <c r="N118" s="22">
        <v>0</v>
      </c>
      <c r="O118" s="22">
        <v>9.4035368536099997E-5</v>
      </c>
      <c r="P118" s="20">
        <f t="shared" si="12"/>
        <v>0</v>
      </c>
      <c r="Q118" s="20">
        <f t="shared" si="13"/>
        <v>0</v>
      </c>
      <c r="R118" s="20">
        <f t="shared" si="14"/>
        <v>2.2876928439323665E-2</v>
      </c>
    </row>
    <row r="119" spans="1:18" ht="15" x14ac:dyDescent="0.25">
      <c r="A119" s="21" t="s">
        <v>283</v>
      </c>
      <c r="B119" s="21" t="s">
        <v>284</v>
      </c>
      <c r="C119" s="21" t="s">
        <v>37</v>
      </c>
      <c r="D119" s="22">
        <v>0.64045661932200004</v>
      </c>
      <c r="E119" s="22">
        <v>0</v>
      </c>
      <c r="F119" s="22">
        <v>0</v>
      </c>
      <c r="G119" s="22">
        <v>0</v>
      </c>
      <c r="H119" s="22">
        <f t="shared" si="15"/>
        <v>0.64045661932200004</v>
      </c>
      <c r="I119" s="23">
        <f t="shared" si="8"/>
        <v>0</v>
      </c>
      <c r="J119" s="23">
        <f t="shared" si="9"/>
        <v>0</v>
      </c>
      <c r="K119" s="23">
        <f t="shared" si="10"/>
        <v>0</v>
      </c>
      <c r="L119" s="23">
        <f t="shared" si="11"/>
        <v>100</v>
      </c>
      <c r="M119" s="22">
        <v>0</v>
      </c>
      <c r="N119" s="22">
        <v>0</v>
      </c>
      <c r="O119" s="22">
        <v>6.2093227468300004E-5</v>
      </c>
      <c r="P119" s="20">
        <f t="shared" si="12"/>
        <v>0</v>
      </c>
      <c r="Q119" s="20">
        <f t="shared" si="13"/>
        <v>0</v>
      </c>
      <c r="R119" s="20">
        <f t="shared" si="14"/>
        <v>9.6951496159151437E-3</v>
      </c>
    </row>
    <row r="120" spans="1:18" ht="15" x14ac:dyDescent="0.25">
      <c r="A120" s="21" t="s">
        <v>285</v>
      </c>
      <c r="B120" s="21" t="s">
        <v>286</v>
      </c>
      <c r="C120" s="21" t="s">
        <v>39</v>
      </c>
      <c r="D120" s="22">
        <v>0.758844130635</v>
      </c>
      <c r="E120" s="22">
        <v>0</v>
      </c>
      <c r="F120" s="22">
        <v>0</v>
      </c>
      <c r="G120" s="22">
        <v>0</v>
      </c>
      <c r="H120" s="22">
        <f t="shared" si="15"/>
        <v>0.758844130635</v>
      </c>
      <c r="I120" s="23">
        <f t="shared" si="8"/>
        <v>0</v>
      </c>
      <c r="J120" s="23">
        <f t="shared" si="9"/>
        <v>0</v>
      </c>
      <c r="K120" s="23">
        <f t="shared" si="10"/>
        <v>0</v>
      </c>
      <c r="L120" s="23">
        <f t="shared" si="11"/>
        <v>100</v>
      </c>
      <c r="M120" s="22">
        <v>0.152968082581</v>
      </c>
      <c r="N120" s="22">
        <v>8.3064199148800005E-2</v>
      </c>
      <c r="O120" s="22">
        <v>0.19121026545399999</v>
      </c>
      <c r="P120" s="20">
        <f t="shared" si="12"/>
        <v>20.158037257664031</v>
      </c>
      <c r="Q120" s="20">
        <f t="shared" si="13"/>
        <v>10.946147673210831</v>
      </c>
      <c r="R120" s="20">
        <f t="shared" si="14"/>
        <v>25.197567950350415</v>
      </c>
    </row>
    <row r="121" spans="1:18" ht="15" x14ac:dyDescent="0.25">
      <c r="A121" s="21" t="s">
        <v>287</v>
      </c>
      <c r="B121" s="21" t="s">
        <v>288</v>
      </c>
      <c r="C121" s="21" t="s">
        <v>37</v>
      </c>
      <c r="D121" s="22">
        <v>0.319717423379</v>
      </c>
      <c r="E121" s="22">
        <v>0</v>
      </c>
      <c r="F121" s="22">
        <v>0</v>
      </c>
      <c r="G121" s="22">
        <v>0</v>
      </c>
      <c r="H121" s="22">
        <f t="shared" si="15"/>
        <v>0.319717423379</v>
      </c>
      <c r="I121" s="23">
        <f t="shared" si="8"/>
        <v>0</v>
      </c>
      <c r="J121" s="23">
        <f t="shared" si="9"/>
        <v>0</v>
      </c>
      <c r="K121" s="23">
        <f t="shared" si="10"/>
        <v>0</v>
      </c>
      <c r="L121" s="23">
        <f t="shared" si="11"/>
        <v>100</v>
      </c>
      <c r="M121" s="22">
        <v>0</v>
      </c>
      <c r="N121" s="22">
        <v>0</v>
      </c>
      <c r="O121" s="22">
        <v>5.2331000028099997E-5</v>
      </c>
      <c r="P121" s="20">
        <f t="shared" si="12"/>
        <v>0</v>
      </c>
      <c r="Q121" s="20">
        <f t="shared" si="13"/>
        <v>0</v>
      </c>
      <c r="R121" s="20">
        <f t="shared" si="14"/>
        <v>1.6367891206875419E-2</v>
      </c>
    </row>
    <row r="122" spans="1:18" ht="15" x14ac:dyDescent="0.25">
      <c r="A122" s="21" t="s">
        <v>289</v>
      </c>
      <c r="B122" s="21" t="s">
        <v>290</v>
      </c>
      <c r="C122" s="21" t="s">
        <v>37</v>
      </c>
      <c r="D122" s="22">
        <v>0.20497689864400001</v>
      </c>
      <c r="E122" s="22">
        <v>0</v>
      </c>
      <c r="F122" s="22">
        <v>8.7558184247800005E-5</v>
      </c>
      <c r="G122" s="22">
        <v>0.19168354387600001</v>
      </c>
      <c r="H122" s="22">
        <f t="shared" si="15"/>
        <v>1.3205796583752205E-2</v>
      </c>
      <c r="I122" s="23">
        <f t="shared" si="8"/>
        <v>0</v>
      </c>
      <c r="J122" s="23">
        <f t="shared" si="9"/>
        <v>4.2716123049490275E-2</v>
      </c>
      <c r="K122" s="23">
        <f t="shared" si="10"/>
        <v>93.514705873715243</v>
      </c>
      <c r="L122" s="23">
        <f t="shared" si="11"/>
        <v>6.4425780032352735</v>
      </c>
      <c r="M122" s="22">
        <v>7.4978422848099996E-2</v>
      </c>
      <c r="N122" s="22">
        <v>8.7492877898400004E-3</v>
      </c>
      <c r="O122" s="22">
        <v>8.4893973560100006E-2</v>
      </c>
      <c r="P122" s="20">
        <f t="shared" si="12"/>
        <v>36.578962480216418</v>
      </c>
      <c r="Q122" s="20">
        <f t="shared" si="13"/>
        <v>4.2684262703357598</v>
      </c>
      <c r="R122" s="20">
        <f t="shared" si="14"/>
        <v>41.416361610359928</v>
      </c>
    </row>
    <row r="123" spans="1:18" ht="15" x14ac:dyDescent="0.25">
      <c r="A123" s="21" t="s">
        <v>291</v>
      </c>
      <c r="B123" s="21" t="s">
        <v>292</v>
      </c>
      <c r="C123" s="21" t="s">
        <v>37</v>
      </c>
      <c r="D123" s="22">
        <v>0.55800243890900003</v>
      </c>
      <c r="E123" s="22">
        <v>0</v>
      </c>
      <c r="F123" s="22">
        <v>0</v>
      </c>
      <c r="G123" s="22">
        <v>0</v>
      </c>
      <c r="H123" s="22">
        <f t="shared" si="15"/>
        <v>0.55800243890900003</v>
      </c>
      <c r="I123" s="23">
        <f t="shared" si="8"/>
        <v>0</v>
      </c>
      <c r="J123" s="23">
        <f t="shared" si="9"/>
        <v>0</v>
      </c>
      <c r="K123" s="23">
        <f t="shared" si="10"/>
        <v>0</v>
      </c>
      <c r="L123" s="23">
        <f t="shared" si="11"/>
        <v>100</v>
      </c>
      <c r="M123" s="22">
        <v>3.35684721621E-3</v>
      </c>
      <c r="N123" s="22">
        <v>1.36037705406E-3</v>
      </c>
      <c r="O123" s="22">
        <v>2.1164691776899999E-2</v>
      </c>
      <c r="P123" s="20">
        <f t="shared" si="12"/>
        <v>0.60158289321696679</v>
      </c>
      <c r="Q123" s="20">
        <f t="shared" si="13"/>
        <v>0.24379410540208277</v>
      </c>
      <c r="R123" s="20">
        <f t="shared" si="14"/>
        <v>3.7929389373782958</v>
      </c>
    </row>
    <row r="124" spans="1:18" ht="15" x14ac:dyDescent="0.25">
      <c r="A124" s="21" t="s">
        <v>293</v>
      </c>
      <c r="B124" s="21" t="s">
        <v>294</v>
      </c>
      <c r="C124" s="21" t="s">
        <v>37</v>
      </c>
      <c r="D124" s="22">
        <v>0.412983125886</v>
      </c>
      <c r="E124" s="22">
        <v>0</v>
      </c>
      <c r="F124" s="22">
        <v>0</v>
      </c>
      <c r="G124" s="22">
        <v>0</v>
      </c>
      <c r="H124" s="22">
        <f t="shared" si="15"/>
        <v>0.412983125886</v>
      </c>
      <c r="I124" s="23">
        <f t="shared" si="8"/>
        <v>0</v>
      </c>
      <c r="J124" s="23">
        <f t="shared" si="9"/>
        <v>0</v>
      </c>
      <c r="K124" s="23">
        <f t="shared" si="10"/>
        <v>0</v>
      </c>
      <c r="L124" s="23">
        <f t="shared" si="11"/>
        <v>100</v>
      </c>
      <c r="M124" s="22">
        <v>0</v>
      </c>
      <c r="N124" s="22">
        <v>1.12E-2</v>
      </c>
      <c r="O124" s="22">
        <v>3.1199999999999999E-2</v>
      </c>
      <c r="P124" s="20">
        <f t="shared" si="12"/>
        <v>0</v>
      </c>
      <c r="Q124" s="20">
        <f t="shared" si="13"/>
        <v>2.7119752110868691</v>
      </c>
      <c r="R124" s="20">
        <f t="shared" si="14"/>
        <v>7.5547880880277072</v>
      </c>
    </row>
    <row r="125" spans="1:18" ht="15" x14ac:dyDescent="0.25">
      <c r="A125" s="21" t="s">
        <v>295</v>
      </c>
      <c r="B125" s="21" t="s">
        <v>296</v>
      </c>
      <c r="C125" s="21" t="s">
        <v>37</v>
      </c>
      <c r="D125" s="22">
        <v>0.18621002554800001</v>
      </c>
      <c r="E125" s="22">
        <v>0</v>
      </c>
      <c r="F125" s="22">
        <v>0</v>
      </c>
      <c r="G125" s="22">
        <v>0</v>
      </c>
      <c r="H125" s="22">
        <f t="shared" si="15"/>
        <v>0.18621002554800001</v>
      </c>
      <c r="I125" s="23">
        <f t="shared" si="8"/>
        <v>0</v>
      </c>
      <c r="J125" s="23">
        <f t="shared" si="9"/>
        <v>0</v>
      </c>
      <c r="K125" s="23">
        <f t="shared" si="10"/>
        <v>0</v>
      </c>
      <c r="L125" s="23">
        <f t="shared" si="11"/>
        <v>100</v>
      </c>
      <c r="M125" s="22">
        <v>0</v>
      </c>
      <c r="N125" s="22">
        <v>0</v>
      </c>
      <c r="O125" s="22">
        <v>0</v>
      </c>
      <c r="P125" s="20">
        <f t="shared" si="12"/>
        <v>0</v>
      </c>
      <c r="Q125" s="20">
        <f t="shared" si="13"/>
        <v>0</v>
      </c>
      <c r="R125" s="20">
        <f t="shared" si="14"/>
        <v>0</v>
      </c>
    </row>
    <row r="126" spans="1:18" ht="15" x14ac:dyDescent="0.25">
      <c r="A126" s="21" t="s">
        <v>297</v>
      </c>
      <c r="B126" s="21" t="s">
        <v>298</v>
      </c>
      <c r="C126" s="21" t="s">
        <v>37</v>
      </c>
      <c r="D126" s="22">
        <v>0.45035996173100001</v>
      </c>
      <c r="E126" s="22">
        <v>0</v>
      </c>
      <c r="F126" s="22">
        <v>0</v>
      </c>
      <c r="G126" s="22">
        <v>1.4333510834E-2</v>
      </c>
      <c r="H126" s="22">
        <f t="shared" si="15"/>
        <v>0.43602645089700004</v>
      </c>
      <c r="I126" s="23">
        <f t="shared" si="8"/>
        <v>0</v>
      </c>
      <c r="J126" s="23">
        <f t="shared" si="9"/>
        <v>0</v>
      </c>
      <c r="K126" s="23">
        <f t="shared" si="10"/>
        <v>3.1826787574339042</v>
      </c>
      <c r="L126" s="23">
        <f t="shared" si="11"/>
        <v>96.817321242566095</v>
      </c>
      <c r="M126" s="22">
        <v>6.5450177905200004E-3</v>
      </c>
      <c r="N126" s="22">
        <v>3.4210958418699998E-3</v>
      </c>
      <c r="O126" s="22">
        <v>1.15753005705E-2</v>
      </c>
      <c r="P126" s="20">
        <f t="shared" si="12"/>
        <v>1.4532858927697794</v>
      </c>
      <c r="Q126" s="20">
        <f t="shared" si="13"/>
        <v>0.75963587631562601</v>
      </c>
      <c r="R126" s="20">
        <f t="shared" si="14"/>
        <v>2.570233047806751</v>
      </c>
    </row>
    <row r="127" spans="1:18" ht="15" x14ac:dyDescent="0.25">
      <c r="A127" s="21" t="s">
        <v>299</v>
      </c>
      <c r="B127" s="21" t="s">
        <v>300</v>
      </c>
      <c r="C127" s="21" t="s">
        <v>37</v>
      </c>
      <c r="D127" s="22">
        <v>0.47660324101000001</v>
      </c>
      <c r="E127" s="22">
        <v>0</v>
      </c>
      <c r="F127" s="22">
        <v>0</v>
      </c>
      <c r="G127" s="22">
        <v>0</v>
      </c>
      <c r="H127" s="22">
        <f t="shared" si="15"/>
        <v>0.47660324101000001</v>
      </c>
      <c r="I127" s="23">
        <f t="shared" si="8"/>
        <v>0</v>
      </c>
      <c r="J127" s="23">
        <f t="shared" si="9"/>
        <v>0</v>
      </c>
      <c r="K127" s="23">
        <f t="shared" si="10"/>
        <v>0</v>
      </c>
      <c r="L127" s="23">
        <f t="shared" si="11"/>
        <v>100</v>
      </c>
      <c r="M127" s="22">
        <v>4.4508156964500004E-3</v>
      </c>
      <c r="N127" s="22">
        <v>4.10680628283E-3</v>
      </c>
      <c r="O127" s="22">
        <v>4.8675779893099999E-2</v>
      </c>
      <c r="P127" s="20">
        <f t="shared" si="12"/>
        <v>0.93386181911352428</v>
      </c>
      <c r="Q127" s="20">
        <f t="shared" si="13"/>
        <v>0.8616824078088533</v>
      </c>
      <c r="R127" s="20">
        <f t="shared" si="14"/>
        <v>10.213061033732814</v>
      </c>
    </row>
    <row r="128" spans="1:18" ht="15" x14ac:dyDescent="0.25">
      <c r="A128" s="21" t="s">
        <v>301</v>
      </c>
      <c r="B128" s="21" t="s">
        <v>302</v>
      </c>
      <c r="C128" s="21" t="s">
        <v>37</v>
      </c>
      <c r="D128" s="22">
        <v>1.09725987834</v>
      </c>
      <c r="E128" s="22">
        <v>0</v>
      </c>
      <c r="F128" s="22">
        <v>0</v>
      </c>
      <c r="G128" s="22">
        <v>8.7606189436999996E-3</v>
      </c>
      <c r="H128" s="22">
        <f t="shared" si="15"/>
        <v>1.0884992593963001</v>
      </c>
      <c r="I128" s="23">
        <f t="shared" ref="I128:I191" si="16">E128/D128*100</f>
        <v>0</v>
      </c>
      <c r="J128" s="23">
        <f t="shared" ref="J128:J191" si="17">F128/D128*100</f>
        <v>0</v>
      </c>
      <c r="K128" s="23">
        <f t="shared" ref="K128:K191" si="18">G128/D128*100</f>
        <v>0.79840875590508098</v>
      </c>
      <c r="L128" s="23">
        <f t="shared" ref="L128:L191" si="19">H128/D128*100</f>
        <v>99.201591244094928</v>
      </c>
      <c r="M128" s="22">
        <v>1.4535744714E-4</v>
      </c>
      <c r="N128" s="22">
        <v>2.6189091533E-5</v>
      </c>
      <c r="O128" s="22">
        <v>2.7988036366999999E-3</v>
      </c>
      <c r="P128" s="20">
        <f t="shared" ref="P128:P191" si="20">M128/D128*100</f>
        <v>1.3247312693133863E-2</v>
      </c>
      <c r="Q128" s="20">
        <f t="shared" ref="Q128:Q191" si="21">N128/D128*100</f>
        <v>2.3867719990473373E-3</v>
      </c>
      <c r="R128" s="20">
        <f t="shared" ref="R128:R191" si="22">O128/D128*100</f>
        <v>0.25507208382887347</v>
      </c>
    </row>
    <row r="129" spans="1:18" ht="15" x14ac:dyDescent="0.25">
      <c r="A129" s="21" t="s">
        <v>303</v>
      </c>
      <c r="B129" s="21" t="s">
        <v>304</v>
      </c>
      <c r="C129" s="21" t="s">
        <v>37</v>
      </c>
      <c r="D129" s="22">
        <v>1.6049717671799999</v>
      </c>
      <c r="E129" s="22">
        <v>0</v>
      </c>
      <c r="F129" s="22">
        <v>0</v>
      </c>
      <c r="G129" s="22">
        <v>0</v>
      </c>
      <c r="H129" s="22">
        <f t="shared" ref="H129:H192" si="23">D129-E129-F129-G129</f>
        <v>1.6049717671799999</v>
      </c>
      <c r="I129" s="23">
        <f t="shared" si="16"/>
        <v>0</v>
      </c>
      <c r="J129" s="23">
        <f t="shared" si="17"/>
        <v>0</v>
      </c>
      <c r="K129" s="23">
        <f t="shared" si="18"/>
        <v>0</v>
      </c>
      <c r="L129" s="23">
        <f t="shared" si="19"/>
        <v>100</v>
      </c>
      <c r="M129" s="22">
        <v>0</v>
      </c>
      <c r="N129" s="22">
        <v>2.12499097411E-4</v>
      </c>
      <c r="O129" s="22">
        <v>2.64999142176E-2</v>
      </c>
      <c r="P129" s="20">
        <f t="shared" si="20"/>
        <v>0</v>
      </c>
      <c r="Q129" s="20">
        <f t="shared" si="21"/>
        <v>1.3240052053025798E-2</v>
      </c>
      <c r="R129" s="20">
        <f t="shared" si="22"/>
        <v>1.6511140419723032</v>
      </c>
    </row>
    <row r="130" spans="1:18" ht="15" x14ac:dyDescent="0.25">
      <c r="A130" s="21" t="s">
        <v>305</v>
      </c>
      <c r="B130" s="21" t="s">
        <v>306</v>
      </c>
      <c r="C130" s="21" t="s">
        <v>39</v>
      </c>
      <c r="D130" s="22">
        <v>5.3036968892900003</v>
      </c>
      <c r="E130" s="22">
        <v>0</v>
      </c>
      <c r="F130" s="22">
        <v>0</v>
      </c>
      <c r="G130" s="22">
        <v>3.1191207451799999E-2</v>
      </c>
      <c r="H130" s="22">
        <f t="shared" si="23"/>
        <v>5.2725056818381999</v>
      </c>
      <c r="I130" s="23">
        <f t="shared" si="16"/>
        <v>0</v>
      </c>
      <c r="J130" s="23">
        <f t="shared" si="17"/>
        <v>0</v>
      </c>
      <c r="K130" s="23">
        <f t="shared" si="18"/>
        <v>0.58810313075745047</v>
      </c>
      <c r="L130" s="23">
        <f t="shared" si="19"/>
        <v>99.41189686924254</v>
      </c>
      <c r="M130" s="22">
        <v>0.44412333646500002</v>
      </c>
      <c r="N130" s="22">
        <v>0.55246516391099998</v>
      </c>
      <c r="O130" s="22">
        <v>2.0133989693699998</v>
      </c>
      <c r="P130" s="20">
        <f t="shared" si="20"/>
        <v>8.3738446169847833</v>
      </c>
      <c r="Q130" s="20">
        <f t="shared" si="21"/>
        <v>10.416605161328475</v>
      </c>
      <c r="R130" s="20">
        <f t="shared" si="22"/>
        <v>37.962180181068589</v>
      </c>
    </row>
    <row r="131" spans="1:18" ht="15" x14ac:dyDescent="0.25">
      <c r="A131" s="21" t="s">
        <v>307</v>
      </c>
      <c r="B131" s="21" t="s">
        <v>308</v>
      </c>
      <c r="C131" s="21" t="s">
        <v>37</v>
      </c>
      <c r="D131" s="22">
        <v>5.5714026515000001E-2</v>
      </c>
      <c r="E131" s="22">
        <v>0</v>
      </c>
      <c r="F131" s="22">
        <v>0</v>
      </c>
      <c r="G131" s="22">
        <v>0</v>
      </c>
      <c r="H131" s="22">
        <f t="shared" si="23"/>
        <v>5.5714026515000001E-2</v>
      </c>
      <c r="I131" s="23">
        <f t="shared" si="16"/>
        <v>0</v>
      </c>
      <c r="J131" s="23">
        <f t="shared" si="17"/>
        <v>0</v>
      </c>
      <c r="K131" s="23">
        <f t="shared" si="18"/>
        <v>0</v>
      </c>
      <c r="L131" s="23">
        <f t="shared" si="19"/>
        <v>100</v>
      </c>
      <c r="M131" s="22">
        <v>0</v>
      </c>
      <c r="N131" s="22">
        <v>0</v>
      </c>
      <c r="O131" s="22">
        <v>4.4935559283300001E-2</v>
      </c>
      <c r="P131" s="20">
        <f t="shared" si="20"/>
        <v>0</v>
      </c>
      <c r="Q131" s="20">
        <f t="shared" si="21"/>
        <v>0</v>
      </c>
      <c r="R131" s="20">
        <f t="shared" si="22"/>
        <v>80.653943170310811</v>
      </c>
    </row>
    <row r="132" spans="1:18" ht="15" x14ac:dyDescent="0.25">
      <c r="A132" s="21" t="s">
        <v>309</v>
      </c>
      <c r="B132" s="21" t="s">
        <v>310</v>
      </c>
      <c r="C132" s="21" t="s">
        <v>37</v>
      </c>
      <c r="D132" s="22">
        <v>1.2142184038299999</v>
      </c>
      <c r="E132" s="22">
        <v>0</v>
      </c>
      <c r="F132" s="22">
        <v>7.6998573510500004E-2</v>
      </c>
      <c r="G132" s="22">
        <v>3.8587158285099996E-6</v>
      </c>
      <c r="H132" s="22">
        <f t="shared" si="23"/>
        <v>1.1372159716036714</v>
      </c>
      <c r="I132" s="23">
        <f t="shared" si="16"/>
        <v>0</v>
      </c>
      <c r="J132" s="23">
        <f t="shared" si="17"/>
        <v>6.3414105129377045</v>
      </c>
      <c r="K132" s="23">
        <f t="shared" si="18"/>
        <v>3.1779421365534254E-4</v>
      </c>
      <c r="L132" s="23">
        <f t="shared" si="19"/>
        <v>93.658271692848643</v>
      </c>
      <c r="M132" s="22">
        <v>0.125865547853</v>
      </c>
      <c r="N132" s="22">
        <v>0.101003541719</v>
      </c>
      <c r="O132" s="22">
        <v>0.86283078174700001</v>
      </c>
      <c r="P132" s="20">
        <f t="shared" si="20"/>
        <v>10.365972666530441</v>
      </c>
      <c r="Q132" s="20">
        <f t="shared" si="21"/>
        <v>8.3183998365043141</v>
      </c>
      <c r="R132" s="20">
        <f t="shared" si="22"/>
        <v>71.060591655123943</v>
      </c>
    </row>
    <row r="133" spans="1:18" ht="15" x14ac:dyDescent="0.25">
      <c r="A133" s="21" t="s">
        <v>311</v>
      </c>
      <c r="B133" s="21" t="s">
        <v>312</v>
      </c>
      <c r="C133" s="21" t="s">
        <v>37</v>
      </c>
      <c r="D133" s="22">
        <v>2.3622243837200001</v>
      </c>
      <c r="E133" s="22">
        <v>0</v>
      </c>
      <c r="F133" s="22">
        <v>0.36235522925500002</v>
      </c>
      <c r="G133" s="22">
        <v>0.115635639013</v>
      </c>
      <c r="H133" s="22">
        <f t="shared" si="23"/>
        <v>1.884233515452</v>
      </c>
      <c r="I133" s="23">
        <f t="shared" si="16"/>
        <v>0</v>
      </c>
      <c r="J133" s="23">
        <f t="shared" si="17"/>
        <v>15.339577042396273</v>
      </c>
      <c r="K133" s="23">
        <f t="shared" si="18"/>
        <v>4.8952013115239508</v>
      </c>
      <c r="L133" s="23">
        <f t="shared" si="19"/>
        <v>79.76522164607978</v>
      </c>
      <c r="M133" s="22">
        <v>0.19425685657200001</v>
      </c>
      <c r="N133" s="22">
        <v>5.0892003593400001E-2</v>
      </c>
      <c r="O133" s="22">
        <v>0.39648043532100002</v>
      </c>
      <c r="P133" s="20">
        <f t="shared" si="20"/>
        <v>8.2234718221851075</v>
      </c>
      <c r="Q133" s="20">
        <f t="shared" si="21"/>
        <v>2.1544102221676309</v>
      </c>
      <c r="R133" s="20">
        <f t="shared" si="22"/>
        <v>16.784198743077397</v>
      </c>
    </row>
    <row r="134" spans="1:18" ht="15" x14ac:dyDescent="0.25">
      <c r="A134" s="21" t="s">
        <v>313</v>
      </c>
      <c r="B134" s="21" t="s">
        <v>314</v>
      </c>
      <c r="C134" s="21" t="s">
        <v>37</v>
      </c>
      <c r="D134" s="22">
        <v>1.10184899134</v>
      </c>
      <c r="E134" s="22">
        <v>0</v>
      </c>
      <c r="F134" s="22">
        <v>0.71125166681999996</v>
      </c>
      <c r="G134" s="22">
        <v>0.28650994693800003</v>
      </c>
      <c r="H134" s="22">
        <f t="shared" si="23"/>
        <v>0.10408737758200004</v>
      </c>
      <c r="I134" s="23">
        <f t="shared" si="16"/>
        <v>0</v>
      </c>
      <c r="J134" s="23">
        <f t="shared" si="17"/>
        <v>64.550739022324649</v>
      </c>
      <c r="K134" s="23">
        <f t="shared" si="18"/>
        <v>26.002650924929789</v>
      </c>
      <c r="L134" s="23">
        <f t="shared" si="19"/>
        <v>9.4466100527455623</v>
      </c>
      <c r="M134" s="22">
        <v>4.8100264948299998E-2</v>
      </c>
      <c r="N134" s="22">
        <v>0.43503747580899998</v>
      </c>
      <c r="O134" s="22">
        <v>0.61871112329900002</v>
      </c>
      <c r="P134" s="20">
        <f t="shared" si="20"/>
        <v>4.3654135300158918</v>
      </c>
      <c r="Q134" s="20">
        <f t="shared" si="21"/>
        <v>39.482495262797727</v>
      </c>
      <c r="R134" s="20">
        <f t="shared" si="22"/>
        <v>56.152079655358413</v>
      </c>
    </row>
    <row r="135" spans="1:18" ht="15" x14ac:dyDescent="0.25">
      <c r="A135" s="21" t="s">
        <v>315</v>
      </c>
      <c r="B135" s="21" t="s">
        <v>316</v>
      </c>
      <c r="C135" s="21" t="s">
        <v>37</v>
      </c>
      <c r="D135" s="22">
        <v>0.22878778965499999</v>
      </c>
      <c r="E135" s="22">
        <v>0</v>
      </c>
      <c r="F135" s="22">
        <v>0</v>
      </c>
      <c r="G135" s="22">
        <v>0</v>
      </c>
      <c r="H135" s="22">
        <f t="shared" si="23"/>
        <v>0.22878778965499999</v>
      </c>
      <c r="I135" s="23">
        <f t="shared" si="16"/>
        <v>0</v>
      </c>
      <c r="J135" s="23">
        <f t="shared" si="17"/>
        <v>0</v>
      </c>
      <c r="K135" s="23">
        <f t="shared" si="18"/>
        <v>0</v>
      </c>
      <c r="L135" s="23">
        <f t="shared" si="19"/>
        <v>100</v>
      </c>
      <c r="M135" s="22">
        <v>0</v>
      </c>
      <c r="N135" s="22">
        <v>0</v>
      </c>
      <c r="O135" s="22">
        <v>0</v>
      </c>
      <c r="P135" s="20">
        <f t="shared" si="20"/>
        <v>0</v>
      </c>
      <c r="Q135" s="20">
        <f t="shared" si="21"/>
        <v>0</v>
      </c>
      <c r="R135" s="20">
        <f t="shared" si="22"/>
        <v>0</v>
      </c>
    </row>
    <row r="136" spans="1:18" ht="15" x14ac:dyDescent="0.25">
      <c r="A136" s="21" t="s">
        <v>317</v>
      </c>
      <c r="B136" s="21" t="s">
        <v>318</v>
      </c>
      <c r="C136" s="21" t="s">
        <v>37</v>
      </c>
      <c r="D136" s="22">
        <v>0.97081311180300001</v>
      </c>
      <c r="E136" s="22">
        <v>0</v>
      </c>
      <c r="F136" s="22">
        <v>0.10304307272799999</v>
      </c>
      <c r="G136" s="22">
        <v>2.91971977694E-2</v>
      </c>
      <c r="H136" s="22">
        <f t="shared" si="23"/>
        <v>0.83857284130560006</v>
      </c>
      <c r="I136" s="23">
        <f t="shared" si="16"/>
        <v>0</v>
      </c>
      <c r="J136" s="23">
        <f t="shared" si="17"/>
        <v>10.614099817484723</v>
      </c>
      <c r="K136" s="23">
        <f t="shared" si="18"/>
        <v>3.0074993234459706</v>
      </c>
      <c r="L136" s="23">
        <f t="shared" si="19"/>
        <v>86.378400859069316</v>
      </c>
      <c r="M136" s="22">
        <v>0.13790077817800001</v>
      </c>
      <c r="N136" s="22">
        <v>0.10998409567300001</v>
      </c>
      <c r="O136" s="22">
        <v>0.23275963439299999</v>
      </c>
      <c r="P136" s="20">
        <f t="shared" si="20"/>
        <v>14.204667870821176</v>
      </c>
      <c r="Q136" s="20">
        <f t="shared" si="21"/>
        <v>11.329069862760392</v>
      </c>
      <c r="R136" s="20">
        <f t="shared" si="22"/>
        <v>23.97574070262786</v>
      </c>
    </row>
    <row r="137" spans="1:18" ht="15" x14ac:dyDescent="0.25">
      <c r="A137" s="21" t="s">
        <v>319</v>
      </c>
      <c r="B137" s="21" t="s">
        <v>320</v>
      </c>
      <c r="C137" s="21" t="s">
        <v>37</v>
      </c>
      <c r="D137" s="22">
        <v>1.24578185548</v>
      </c>
      <c r="E137" s="22">
        <v>0</v>
      </c>
      <c r="F137" s="22">
        <v>0</v>
      </c>
      <c r="G137" s="22">
        <v>0</v>
      </c>
      <c r="H137" s="22">
        <f t="shared" si="23"/>
        <v>1.24578185548</v>
      </c>
      <c r="I137" s="23">
        <f t="shared" si="16"/>
        <v>0</v>
      </c>
      <c r="J137" s="23">
        <f t="shared" si="17"/>
        <v>0</v>
      </c>
      <c r="K137" s="23">
        <f t="shared" si="18"/>
        <v>0</v>
      </c>
      <c r="L137" s="23">
        <f t="shared" si="19"/>
        <v>100</v>
      </c>
      <c r="M137" s="22">
        <v>1.2800000000000001E-2</v>
      </c>
      <c r="N137" s="22">
        <v>5.68894799996E-2</v>
      </c>
      <c r="O137" s="22">
        <v>7.0821385958799998E-2</v>
      </c>
      <c r="P137" s="20">
        <f t="shared" si="20"/>
        <v>1.0274672041252486</v>
      </c>
      <c r="Q137" s="20">
        <f t="shared" si="21"/>
        <v>4.5665683561975197</v>
      </c>
      <c r="R137" s="20">
        <f t="shared" si="22"/>
        <v>5.6848946424502635</v>
      </c>
    </row>
    <row r="138" spans="1:18" ht="15" x14ac:dyDescent="0.25">
      <c r="A138" s="21" t="s">
        <v>321</v>
      </c>
      <c r="B138" s="21" t="s">
        <v>322</v>
      </c>
      <c r="C138" s="21" t="s">
        <v>37</v>
      </c>
      <c r="D138" s="22">
        <v>1.0687310909200001</v>
      </c>
      <c r="E138" s="22">
        <v>0</v>
      </c>
      <c r="F138" s="22">
        <v>0.230122923778</v>
      </c>
      <c r="G138" s="22">
        <v>0.67230895229800003</v>
      </c>
      <c r="H138" s="22">
        <f t="shared" si="23"/>
        <v>0.16629921484400001</v>
      </c>
      <c r="I138" s="23">
        <f t="shared" si="16"/>
        <v>0</v>
      </c>
      <c r="J138" s="23">
        <f t="shared" si="17"/>
        <v>21.532350441859268</v>
      </c>
      <c r="K138" s="23">
        <f t="shared" si="18"/>
        <v>62.907213798679109</v>
      </c>
      <c r="L138" s="23">
        <f t="shared" si="19"/>
        <v>15.560435759461624</v>
      </c>
      <c r="M138" s="22">
        <v>0.69577120360300004</v>
      </c>
      <c r="N138" s="22">
        <v>0.104241747545</v>
      </c>
      <c r="O138" s="22">
        <v>0.106183085611</v>
      </c>
      <c r="P138" s="20">
        <f t="shared" si="20"/>
        <v>65.102551007855169</v>
      </c>
      <c r="Q138" s="20">
        <f t="shared" si="21"/>
        <v>9.7537863762590788</v>
      </c>
      <c r="R138" s="20">
        <f t="shared" si="22"/>
        <v>9.9354352571135536</v>
      </c>
    </row>
    <row r="139" spans="1:18" ht="15" x14ac:dyDescent="0.25">
      <c r="A139" s="21" t="s">
        <v>323</v>
      </c>
      <c r="B139" s="21" t="s">
        <v>324</v>
      </c>
      <c r="C139" s="21" t="s">
        <v>37</v>
      </c>
      <c r="D139" s="22">
        <v>1.5784993602499999</v>
      </c>
      <c r="E139" s="22">
        <v>0</v>
      </c>
      <c r="F139" s="22">
        <v>0.92468924070699998</v>
      </c>
      <c r="G139" s="22">
        <v>0.407806008665</v>
      </c>
      <c r="H139" s="22">
        <f t="shared" si="23"/>
        <v>0.24600411087799995</v>
      </c>
      <c r="I139" s="23">
        <f t="shared" si="16"/>
        <v>0</v>
      </c>
      <c r="J139" s="23">
        <f t="shared" si="17"/>
        <v>58.580273390833007</v>
      </c>
      <c r="K139" s="23">
        <f t="shared" si="18"/>
        <v>25.835044279043128</v>
      </c>
      <c r="L139" s="23">
        <f t="shared" si="19"/>
        <v>15.584682330123862</v>
      </c>
      <c r="M139" s="22">
        <v>0.76758137370099999</v>
      </c>
      <c r="N139" s="22">
        <v>0.139469666332</v>
      </c>
      <c r="O139" s="22">
        <v>0.29646490430400002</v>
      </c>
      <c r="P139" s="20">
        <f t="shared" si="20"/>
        <v>48.627284434212996</v>
      </c>
      <c r="Q139" s="20">
        <f t="shared" si="21"/>
        <v>8.8355858636465356</v>
      </c>
      <c r="R139" s="20">
        <f t="shared" si="22"/>
        <v>18.78143962358315</v>
      </c>
    </row>
    <row r="140" spans="1:18" ht="15" x14ac:dyDescent="0.25">
      <c r="A140" s="21" t="s">
        <v>325</v>
      </c>
      <c r="B140" s="21" t="s">
        <v>326</v>
      </c>
      <c r="C140" s="21" t="s">
        <v>37</v>
      </c>
      <c r="D140" s="22">
        <v>1.25880483157</v>
      </c>
      <c r="E140" s="22">
        <v>0</v>
      </c>
      <c r="F140" s="22">
        <v>0.96195008043600005</v>
      </c>
      <c r="G140" s="22">
        <v>0.104976855861</v>
      </c>
      <c r="H140" s="22">
        <f t="shared" si="23"/>
        <v>0.19187789527299995</v>
      </c>
      <c r="I140" s="23">
        <f t="shared" si="16"/>
        <v>0</v>
      </c>
      <c r="J140" s="23">
        <f t="shared" si="17"/>
        <v>76.417730239900777</v>
      </c>
      <c r="K140" s="23">
        <f t="shared" si="18"/>
        <v>8.3394068109884287</v>
      </c>
      <c r="L140" s="23">
        <f t="shared" si="19"/>
        <v>15.242862949110785</v>
      </c>
      <c r="M140" s="22">
        <v>0.190371008152</v>
      </c>
      <c r="N140" s="22">
        <v>3.4223004217299999E-2</v>
      </c>
      <c r="O140" s="22">
        <v>0.10408130770100001</v>
      </c>
      <c r="P140" s="20">
        <f t="shared" si="20"/>
        <v>15.123155184792742</v>
      </c>
      <c r="Q140" s="20">
        <f t="shared" si="21"/>
        <v>2.7186902495930654</v>
      </c>
      <c r="R140" s="20">
        <f t="shared" si="22"/>
        <v>8.2682640780134484</v>
      </c>
    </row>
    <row r="141" spans="1:18" ht="15" x14ac:dyDescent="0.25">
      <c r="A141" s="21" t="s">
        <v>327</v>
      </c>
      <c r="B141" s="21" t="s">
        <v>328</v>
      </c>
      <c r="C141" s="21" t="s">
        <v>37</v>
      </c>
      <c r="D141" s="22">
        <v>1.7337642841500001</v>
      </c>
      <c r="E141" s="22">
        <v>0</v>
      </c>
      <c r="F141" s="22">
        <v>0.40373304640300001</v>
      </c>
      <c r="G141" s="22">
        <v>1.0524356080499999</v>
      </c>
      <c r="H141" s="22">
        <f t="shared" si="23"/>
        <v>0.27759562969700013</v>
      </c>
      <c r="I141" s="23">
        <f t="shared" si="16"/>
        <v>0</v>
      </c>
      <c r="J141" s="23">
        <f t="shared" si="17"/>
        <v>23.286501521222377</v>
      </c>
      <c r="K141" s="23">
        <f t="shared" si="18"/>
        <v>60.702346776394108</v>
      </c>
      <c r="L141" s="23">
        <f t="shared" si="19"/>
        <v>16.011151702383515</v>
      </c>
      <c r="M141" s="22">
        <v>2.4400000000000002E-2</v>
      </c>
      <c r="N141" s="22">
        <v>4.5152443058099997E-2</v>
      </c>
      <c r="O141" s="22">
        <v>0.81168411749199998</v>
      </c>
      <c r="P141" s="20">
        <f t="shared" si="20"/>
        <v>1.407342406523411</v>
      </c>
      <c r="Q141" s="20">
        <f t="shared" si="21"/>
        <v>2.6043011423687599</v>
      </c>
      <c r="R141" s="20">
        <f t="shared" si="22"/>
        <v>46.816290133115665</v>
      </c>
    </row>
    <row r="142" spans="1:18" ht="15" x14ac:dyDescent="0.25">
      <c r="A142" s="21" t="s">
        <v>329</v>
      </c>
      <c r="B142" s="21" t="s">
        <v>330</v>
      </c>
      <c r="C142" s="21" t="s">
        <v>37</v>
      </c>
      <c r="D142" s="22">
        <v>1.28610376711</v>
      </c>
      <c r="E142" s="22">
        <v>0</v>
      </c>
      <c r="F142" s="22">
        <v>0</v>
      </c>
      <c r="G142" s="22">
        <v>0</v>
      </c>
      <c r="H142" s="22">
        <f t="shared" si="23"/>
        <v>1.28610376711</v>
      </c>
      <c r="I142" s="23">
        <f t="shared" si="16"/>
        <v>0</v>
      </c>
      <c r="J142" s="23">
        <f t="shared" si="17"/>
        <v>0</v>
      </c>
      <c r="K142" s="23">
        <f t="shared" si="18"/>
        <v>0</v>
      </c>
      <c r="L142" s="23">
        <f t="shared" si="19"/>
        <v>100</v>
      </c>
      <c r="M142" s="22">
        <v>0</v>
      </c>
      <c r="N142" s="22">
        <v>0</v>
      </c>
      <c r="O142" s="22">
        <v>3.2388999993000002E-4</v>
      </c>
      <c r="P142" s="20">
        <f t="shared" si="20"/>
        <v>0</v>
      </c>
      <c r="Q142" s="20">
        <f t="shared" si="21"/>
        <v>0</v>
      </c>
      <c r="R142" s="20">
        <f t="shared" si="22"/>
        <v>2.518381550641223E-2</v>
      </c>
    </row>
    <row r="143" spans="1:18" ht="15" x14ac:dyDescent="0.25">
      <c r="A143" s="21" t="s">
        <v>331</v>
      </c>
      <c r="B143" s="21" t="s">
        <v>332</v>
      </c>
      <c r="C143" s="21" t="s">
        <v>37</v>
      </c>
      <c r="D143" s="22">
        <v>0.53880450956500003</v>
      </c>
      <c r="E143" s="22">
        <v>0</v>
      </c>
      <c r="F143" s="22">
        <v>0</v>
      </c>
      <c r="G143" s="22">
        <v>0</v>
      </c>
      <c r="H143" s="22">
        <f t="shared" si="23"/>
        <v>0.53880450956500003</v>
      </c>
      <c r="I143" s="23">
        <f t="shared" si="16"/>
        <v>0</v>
      </c>
      <c r="J143" s="23">
        <f t="shared" si="17"/>
        <v>0</v>
      </c>
      <c r="K143" s="23">
        <f t="shared" si="18"/>
        <v>0</v>
      </c>
      <c r="L143" s="23">
        <f t="shared" si="19"/>
        <v>100</v>
      </c>
      <c r="M143" s="22">
        <v>0</v>
      </c>
      <c r="N143" s="22">
        <v>0</v>
      </c>
      <c r="O143" s="22">
        <v>0</v>
      </c>
      <c r="P143" s="20">
        <f t="shared" si="20"/>
        <v>0</v>
      </c>
      <c r="Q143" s="20">
        <f t="shared" si="21"/>
        <v>0</v>
      </c>
      <c r="R143" s="20">
        <f t="shared" si="22"/>
        <v>0</v>
      </c>
    </row>
    <row r="144" spans="1:18" ht="15" x14ac:dyDescent="0.25">
      <c r="A144" s="21" t="s">
        <v>333</v>
      </c>
      <c r="B144" s="21" t="s">
        <v>334</v>
      </c>
      <c r="C144" s="21" t="s">
        <v>37</v>
      </c>
      <c r="D144" s="22">
        <v>0.31378662376400002</v>
      </c>
      <c r="E144" s="22">
        <v>0</v>
      </c>
      <c r="F144" s="22">
        <v>0</v>
      </c>
      <c r="G144" s="22">
        <v>0</v>
      </c>
      <c r="H144" s="22">
        <f t="shared" si="23"/>
        <v>0.31378662376400002</v>
      </c>
      <c r="I144" s="23">
        <f t="shared" si="16"/>
        <v>0</v>
      </c>
      <c r="J144" s="23">
        <f t="shared" si="17"/>
        <v>0</v>
      </c>
      <c r="K144" s="23">
        <f t="shared" si="18"/>
        <v>0</v>
      </c>
      <c r="L144" s="23">
        <f t="shared" si="19"/>
        <v>100</v>
      </c>
      <c r="M144" s="22">
        <v>0</v>
      </c>
      <c r="N144" s="22">
        <v>0</v>
      </c>
      <c r="O144" s="22">
        <v>7.3520952323800001E-3</v>
      </c>
      <c r="P144" s="20">
        <f t="shared" si="20"/>
        <v>0</v>
      </c>
      <c r="Q144" s="20">
        <f t="shared" si="21"/>
        <v>0</v>
      </c>
      <c r="R144" s="20">
        <f t="shared" si="22"/>
        <v>2.3430237860966106</v>
      </c>
    </row>
    <row r="145" spans="1:18" ht="15" x14ac:dyDescent="0.25">
      <c r="A145" s="21" t="s">
        <v>335</v>
      </c>
      <c r="B145" s="21" t="s">
        <v>336</v>
      </c>
      <c r="C145" s="21" t="s">
        <v>37</v>
      </c>
      <c r="D145" s="22">
        <v>0.217176005305</v>
      </c>
      <c r="E145" s="22">
        <v>0</v>
      </c>
      <c r="F145" s="22">
        <v>0</v>
      </c>
      <c r="G145" s="22">
        <v>0</v>
      </c>
      <c r="H145" s="22">
        <f t="shared" si="23"/>
        <v>0.217176005305</v>
      </c>
      <c r="I145" s="23">
        <f t="shared" si="16"/>
        <v>0</v>
      </c>
      <c r="J145" s="23">
        <f t="shared" si="17"/>
        <v>0</v>
      </c>
      <c r="K145" s="23">
        <f t="shared" si="18"/>
        <v>0</v>
      </c>
      <c r="L145" s="23">
        <f t="shared" si="19"/>
        <v>100</v>
      </c>
      <c r="M145" s="22">
        <v>0</v>
      </c>
      <c r="N145" s="22">
        <v>0</v>
      </c>
      <c r="O145" s="22">
        <v>0</v>
      </c>
      <c r="P145" s="20">
        <f t="shared" si="20"/>
        <v>0</v>
      </c>
      <c r="Q145" s="20">
        <f t="shared" si="21"/>
        <v>0</v>
      </c>
      <c r="R145" s="20">
        <f t="shared" si="22"/>
        <v>0</v>
      </c>
    </row>
    <row r="146" spans="1:18" ht="15" x14ac:dyDescent="0.25">
      <c r="A146" s="21" t="s">
        <v>337</v>
      </c>
      <c r="B146" s="21" t="s">
        <v>338</v>
      </c>
      <c r="C146" s="21" t="s">
        <v>37</v>
      </c>
      <c r="D146" s="22">
        <v>0.20242425499</v>
      </c>
      <c r="E146" s="22">
        <v>0</v>
      </c>
      <c r="F146" s="22">
        <v>0</v>
      </c>
      <c r="G146" s="22">
        <v>0</v>
      </c>
      <c r="H146" s="22">
        <f t="shared" si="23"/>
        <v>0.20242425499</v>
      </c>
      <c r="I146" s="23">
        <f t="shared" si="16"/>
        <v>0</v>
      </c>
      <c r="J146" s="23">
        <f t="shared" si="17"/>
        <v>0</v>
      </c>
      <c r="K146" s="23">
        <f t="shared" si="18"/>
        <v>0</v>
      </c>
      <c r="L146" s="23">
        <f t="shared" si="19"/>
        <v>100</v>
      </c>
      <c r="M146" s="22">
        <v>2.9218570006400002E-4</v>
      </c>
      <c r="N146" s="22">
        <v>3.2787545792299999E-3</v>
      </c>
      <c r="O146" s="22">
        <v>3.05065983172E-3</v>
      </c>
      <c r="P146" s="20">
        <f t="shared" si="20"/>
        <v>0.14434322610125666</v>
      </c>
      <c r="Q146" s="20">
        <f t="shared" si="21"/>
        <v>1.6197439281137402</v>
      </c>
      <c r="R146" s="20">
        <f t="shared" si="22"/>
        <v>1.5070623981650353</v>
      </c>
    </row>
    <row r="147" spans="1:18" ht="15" x14ac:dyDescent="0.25">
      <c r="A147" s="21" t="s">
        <v>339</v>
      </c>
      <c r="B147" s="21" t="s">
        <v>340</v>
      </c>
      <c r="C147" s="21" t="s">
        <v>37</v>
      </c>
      <c r="D147" s="22">
        <v>0.298653195137</v>
      </c>
      <c r="E147" s="22">
        <v>0</v>
      </c>
      <c r="F147" s="22">
        <v>0</v>
      </c>
      <c r="G147" s="22">
        <v>0</v>
      </c>
      <c r="H147" s="22">
        <f t="shared" si="23"/>
        <v>0.298653195137</v>
      </c>
      <c r="I147" s="23">
        <f t="shared" si="16"/>
        <v>0</v>
      </c>
      <c r="J147" s="23">
        <f t="shared" si="17"/>
        <v>0</v>
      </c>
      <c r="K147" s="23">
        <f t="shared" si="18"/>
        <v>0</v>
      </c>
      <c r="L147" s="23">
        <f t="shared" si="19"/>
        <v>100</v>
      </c>
      <c r="M147" s="22">
        <v>0</v>
      </c>
      <c r="N147" s="22">
        <v>0</v>
      </c>
      <c r="O147" s="22">
        <v>0</v>
      </c>
      <c r="P147" s="20">
        <f t="shared" si="20"/>
        <v>0</v>
      </c>
      <c r="Q147" s="20">
        <f t="shared" si="21"/>
        <v>0</v>
      </c>
      <c r="R147" s="20">
        <f t="shared" si="22"/>
        <v>0</v>
      </c>
    </row>
    <row r="148" spans="1:18" ht="15" x14ac:dyDescent="0.25">
      <c r="A148" s="21" t="s">
        <v>341</v>
      </c>
      <c r="B148" s="21" t="s">
        <v>342</v>
      </c>
      <c r="C148" s="21" t="s">
        <v>37</v>
      </c>
      <c r="D148" s="22">
        <v>1.3051276218400001</v>
      </c>
      <c r="E148" s="22">
        <v>0</v>
      </c>
      <c r="F148" s="22">
        <v>0</v>
      </c>
      <c r="G148" s="22">
        <v>0</v>
      </c>
      <c r="H148" s="22">
        <f t="shared" si="23"/>
        <v>1.3051276218400001</v>
      </c>
      <c r="I148" s="23">
        <f t="shared" si="16"/>
        <v>0</v>
      </c>
      <c r="J148" s="23">
        <f t="shared" si="17"/>
        <v>0</v>
      </c>
      <c r="K148" s="23">
        <f t="shared" si="18"/>
        <v>0</v>
      </c>
      <c r="L148" s="23">
        <f t="shared" si="19"/>
        <v>100</v>
      </c>
      <c r="M148" s="22">
        <v>0</v>
      </c>
      <c r="N148" s="22">
        <v>0</v>
      </c>
      <c r="O148" s="22">
        <v>2.4398541016499999E-2</v>
      </c>
      <c r="P148" s="20">
        <f t="shared" si="20"/>
        <v>0</v>
      </c>
      <c r="Q148" s="20">
        <f t="shared" si="21"/>
        <v>0</v>
      </c>
      <c r="R148" s="20">
        <f t="shared" si="22"/>
        <v>1.8694371805649437</v>
      </c>
    </row>
    <row r="149" spans="1:18" ht="15" x14ac:dyDescent="0.25">
      <c r="A149" s="21" t="s">
        <v>343</v>
      </c>
      <c r="B149" s="21" t="s">
        <v>344</v>
      </c>
      <c r="C149" s="21" t="s">
        <v>37</v>
      </c>
      <c r="D149" s="22">
        <v>0.167494117911</v>
      </c>
      <c r="E149" s="22">
        <v>0</v>
      </c>
      <c r="F149" s="22">
        <v>0</v>
      </c>
      <c r="G149" s="22">
        <v>0</v>
      </c>
      <c r="H149" s="22">
        <f t="shared" si="23"/>
        <v>0.167494117911</v>
      </c>
      <c r="I149" s="23">
        <f t="shared" si="16"/>
        <v>0</v>
      </c>
      <c r="J149" s="23">
        <f t="shared" si="17"/>
        <v>0</v>
      </c>
      <c r="K149" s="23">
        <f t="shared" si="18"/>
        <v>0</v>
      </c>
      <c r="L149" s="23">
        <f t="shared" si="19"/>
        <v>100</v>
      </c>
      <c r="M149" s="22">
        <v>0</v>
      </c>
      <c r="N149" s="22">
        <v>0</v>
      </c>
      <c r="O149" s="22">
        <v>0</v>
      </c>
      <c r="P149" s="20">
        <f t="shared" si="20"/>
        <v>0</v>
      </c>
      <c r="Q149" s="20">
        <f t="shared" si="21"/>
        <v>0</v>
      </c>
      <c r="R149" s="20">
        <f t="shared" si="22"/>
        <v>0</v>
      </c>
    </row>
    <row r="150" spans="1:18" ht="15" x14ac:dyDescent="0.25">
      <c r="A150" s="21" t="s">
        <v>345</v>
      </c>
      <c r="B150" s="21" t="s">
        <v>346</v>
      </c>
      <c r="C150" s="21" t="s">
        <v>37</v>
      </c>
      <c r="D150" s="22">
        <v>0.13892392763299999</v>
      </c>
      <c r="E150" s="22">
        <v>0</v>
      </c>
      <c r="F150" s="22">
        <v>8.1094857146199999E-3</v>
      </c>
      <c r="G150" s="22">
        <v>2.2971087737100001E-3</v>
      </c>
      <c r="H150" s="22">
        <f t="shared" si="23"/>
        <v>0.12851733314466998</v>
      </c>
      <c r="I150" s="23">
        <f t="shared" si="16"/>
        <v>0</v>
      </c>
      <c r="J150" s="23">
        <f t="shared" si="17"/>
        <v>5.8373570721690946</v>
      </c>
      <c r="K150" s="23">
        <f t="shared" si="18"/>
        <v>1.6535011735187546</v>
      </c>
      <c r="L150" s="23">
        <f t="shared" si="19"/>
        <v>92.509141754312139</v>
      </c>
      <c r="M150" s="22">
        <v>1.30973046453E-2</v>
      </c>
      <c r="N150" s="22">
        <v>6.5861706704800002E-3</v>
      </c>
      <c r="O150" s="22">
        <v>2.1636532452499999E-2</v>
      </c>
      <c r="P150" s="20">
        <f t="shared" si="20"/>
        <v>9.4276809390961009</v>
      </c>
      <c r="Q150" s="20">
        <f t="shared" si="21"/>
        <v>4.7408468668398926</v>
      </c>
      <c r="R150" s="20">
        <f t="shared" si="22"/>
        <v>15.57437427889165</v>
      </c>
    </row>
    <row r="151" spans="1:18" ht="15" x14ac:dyDescent="0.25">
      <c r="A151" s="21" t="s">
        <v>347</v>
      </c>
      <c r="B151" s="21" t="s">
        <v>348</v>
      </c>
      <c r="C151" s="21" t="s">
        <v>38</v>
      </c>
      <c r="D151" s="22">
        <v>8.3824269008200005</v>
      </c>
      <c r="E151" s="22">
        <v>0</v>
      </c>
      <c r="F151" s="22">
        <v>0.84824556943999996</v>
      </c>
      <c r="G151" s="22">
        <v>3.3515162887400001</v>
      </c>
      <c r="H151" s="22">
        <f t="shared" si="23"/>
        <v>4.1826650426400009</v>
      </c>
      <c r="I151" s="23">
        <f t="shared" si="16"/>
        <v>0</v>
      </c>
      <c r="J151" s="23">
        <f t="shared" si="17"/>
        <v>10.119331542957106</v>
      </c>
      <c r="K151" s="23">
        <f t="shared" si="18"/>
        <v>39.982648562221783</v>
      </c>
      <c r="L151" s="23">
        <f t="shared" si="19"/>
        <v>49.898019894821118</v>
      </c>
      <c r="M151" s="22">
        <v>1.52640687052</v>
      </c>
      <c r="N151" s="22">
        <v>0.63799102770399996</v>
      </c>
      <c r="O151" s="22">
        <v>1.7765721240800001</v>
      </c>
      <c r="P151" s="20">
        <f t="shared" si="20"/>
        <v>18.20960550661863</v>
      </c>
      <c r="Q151" s="20">
        <f t="shared" si="21"/>
        <v>7.6110538779835855</v>
      </c>
      <c r="R151" s="20">
        <f t="shared" si="22"/>
        <v>21.194006760813018</v>
      </c>
    </row>
    <row r="152" spans="1:18" ht="15" x14ac:dyDescent="0.25">
      <c r="A152" s="21" t="s">
        <v>349</v>
      </c>
      <c r="B152" s="21" t="s">
        <v>350</v>
      </c>
      <c r="C152" s="21" t="s">
        <v>38</v>
      </c>
      <c r="D152" s="22">
        <v>0.240250910214</v>
      </c>
      <c r="E152" s="22">
        <v>0</v>
      </c>
      <c r="F152" s="22">
        <v>0</v>
      </c>
      <c r="G152" s="22">
        <v>0.23450503327300001</v>
      </c>
      <c r="H152" s="22">
        <f t="shared" si="23"/>
        <v>5.7458769409999833E-3</v>
      </c>
      <c r="I152" s="23">
        <f t="shared" si="16"/>
        <v>0</v>
      </c>
      <c r="J152" s="23">
        <f t="shared" si="17"/>
        <v>0</v>
      </c>
      <c r="K152" s="23">
        <f t="shared" si="18"/>
        <v>97.608384943939683</v>
      </c>
      <c r="L152" s="23">
        <f t="shared" si="19"/>
        <v>2.3916150560603193</v>
      </c>
      <c r="M152" s="22">
        <v>0.103373901871</v>
      </c>
      <c r="N152" s="22">
        <v>5.5689515963400001E-2</v>
      </c>
      <c r="O152" s="22">
        <v>5.0094341064700003E-2</v>
      </c>
      <c r="P152" s="20">
        <f t="shared" si="20"/>
        <v>43.027475641578718</v>
      </c>
      <c r="Q152" s="20">
        <f t="shared" si="21"/>
        <v>23.179731520598768</v>
      </c>
      <c r="R152" s="20">
        <f t="shared" si="22"/>
        <v>20.850843403706232</v>
      </c>
    </row>
    <row r="153" spans="1:18" ht="15" x14ac:dyDescent="0.25">
      <c r="A153" s="21" t="s">
        <v>351</v>
      </c>
      <c r="B153" s="21" t="s">
        <v>352</v>
      </c>
      <c r="C153" s="21" t="s">
        <v>37</v>
      </c>
      <c r="D153" s="22">
        <v>1.20114487714</v>
      </c>
      <c r="E153" s="22">
        <v>0</v>
      </c>
      <c r="F153" s="22">
        <v>0</v>
      </c>
      <c r="G153" s="22">
        <v>0</v>
      </c>
      <c r="H153" s="22">
        <f t="shared" si="23"/>
        <v>1.20114487714</v>
      </c>
      <c r="I153" s="23">
        <f t="shared" si="16"/>
        <v>0</v>
      </c>
      <c r="J153" s="23">
        <f t="shared" si="17"/>
        <v>0</v>
      </c>
      <c r="K153" s="23">
        <f t="shared" si="18"/>
        <v>0</v>
      </c>
      <c r="L153" s="23">
        <f t="shared" si="19"/>
        <v>100</v>
      </c>
      <c r="M153" s="22">
        <v>0</v>
      </c>
      <c r="N153" s="22">
        <v>0</v>
      </c>
      <c r="O153" s="22">
        <v>0</v>
      </c>
      <c r="P153" s="20">
        <f t="shared" si="20"/>
        <v>0</v>
      </c>
      <c r="Q153" s="20">
        <f t="shared" si="21"/>
        <v>0</v>
      </c>
      <c r="R153" s="20">
        <f t="shared" si="22"/>
        <v>0</v>
      </c>
    </row>
    <row r="154" spans="1:18" ht="15" x14ac:dyDescent="0.25">
      <c r="A154" s="21" t="s">
        <v>353</v>
      </c>
      <c r="B154" s="21" t="s">
        <v>354</v>
      </c>
      <c r="C154" s="21" t="s">
        <v>37</v>
      </c>
      <c r="D154" s="22">
        <v>2.6334637437100001</v>
      </c>
      <c r="E154" s="22">
        <v>0</v>
      </c>
      <c r="F154" s="22">
        <v>0.26446558996199998</v>
      </c>
      <c r="G154" s="22">
        <v>1.8183351734799999E-2</v>
      </c>
      <c r="H154" s="22">
        <f t="shared" si="23"/>
        <v>2.3508148020132</v>
      </c>
      <c r="I154" s="23">
        <f t="shared" si="16"/>
        <v>0</v>
      </c>
      <c r="J154" s="23">
        <f t="shared" si="17"/>
        <v>10.042499753173864</v>
      </c>
      <c r="K154" s="23">
        <f t="shared" si="18"/>
        <v>0.69047283366747458</v>
      </c>
      <c r="L154" s="23">
        <f t="shared" si="19"/>
        <v>89.267027413158644</v>
      </c>
      <c r="M154" s="22">
        <v>1.5201057023599999E-2</v>
      </c>
      <c r="N154" s="22">
        <v>2.2687207988900001E-2</v>
      </c>
      <c r="O154" s="22">
        <v>0.26224626563800002</v>
      </c>
      <c r="P154" s="20">
        <f t="shared" si="20"/>
        <v>0.57722674405172891</v>
      </c>
      <c r="Q154" s="20">
        <f t="shared" si="21"/>
        <v>0.86149688003444713</v>
      </c>
      <c r="R154" s="20">
        <f t="shared" si="22"/>
        <v>9.9582257877812985</v>
      </c>
    </row>
    <row r="155" spans="1:18" ht="15" x14ac:dyDescent="0.25">
      <c r="A155" s="21" t="s">
        <v>355</v>
      </c>
      <c r="B155" s="21" t="s">
        <v>356</v>
      </c>
      <c r="C155" s="21" t="s">
        <v>37</v>
      </c>
      <c r="D155" s="22">
        <v>1.98992655185</v>
      </c>
      <c r="E155" s="22">
        <v>0</v>
      </c>
      <c r="F155" s="22">
        <v>0</v>
      </c>
      <c r="G155" s="22">
        <v>0</v>
      </c>
      <c r="H155" s="22">
        <f t="shared" si="23"/>
        <v>1.98992655185</v>
      </c>
      <c r="I155" s="23">
        <f t="shared" si="16"/>
        <v>0</v>
      </c>
      <c r="J155" s="23">
        <f t="shared" si="17"/>
        <v>0</v>
      </c>
      <c r="K155" s="23">
        <f t="shared" si="18"/>
        <v>0</v>
      </c>
      <c r="L155" s="23">
        <f t="shared" si="19"/>
        <v>100</v>
      </c>
      <c r="M155" s="22">
        <v>0</v>
      </c>
      <c r="N155" s="22">
        <v>0</v>
      </c>
      <c r="O155" s="22">
        <v>0.26992668122500002</v>
      </c>
      <c r="P155" s="20">
        <f t="shared" si="20"/>
        <v>0</v>
      </c>
      <c r="Q155" s="20">
        <f t="shared" si="21"/>
        <v>0</v>
      </c>
      <c r="R155" s="20">
        <f t="shared" si="22"/>
        <v>13.564655488116076</v>
      </c>
    </row>
    <row r="156" spans="1:18" ht="15" x14ac:dyDescent="0.25">
      <c r="A156" s="21" t="s">
        <v>357</v>
      </c>
      <c r="B156" s="21" t="s">
        <v>358</v>
      </c>
      <c r="C156" s="21" t="s">
        <v>37</v>
      </c>
      <c r="D156" s="22">
        <v>6.0590019846099998E-2</v>
      </c>
      <c r="E156" s="22">
        <v>0</v>
      </c>
      <c r="F156" s="22">
        <v>0</v>
      </c>
      <c r="G156" s="22">
        <v>0</v>
      </c>
      <c r="H156" s="22">
        <f t="shared" si="23"/>
        <v>6.0590019846099998E-2</v>
      </c>
      <c r="I156" s="23">
        <f t="shared" si="16"/>
        <v>0</v>
      </c>
      <c r="J156" s="23">
        <f t="shared" si="17"/>
        <v>0</v>
      </c>
      <c r="K156" s="23">
        <f t="shared" si="18"/>
        <v>0</v>
      </c>
      <c r="L156" s="23">
        <f t="shared" si="19"/>
        <v>100</v>
      </c>
      <c r="M156" s="22">
        <v>0</v>
      </c>
      <c r="N156" s="22">
        <v>3.31306235364E-3</v>
      </c>
      <c r="O156" s="22">
        <v>3.04877851223E-3</v>
      </c>
      <c r="P156" s="20">
        <f t="shared" si="20"/>
        <v>0</v>
      </c>
      <c r="Q156" s="20">
        <f t="shared" si="21"/>
        <v>5.4680001129810689</v>
      </c>
      <c r="R156" s="20">
        <f t="shared" si="22"/>
        <v>5.0318163287847817</v>
      </c>
    </row>
    <row r="157" spans="1:18" ht="15" x14ac:dyDescent="0.25">
      <c r="A157" s="21" t="s">
        <v>359</v>
      </c>
      <c r="B157" s="21" t="s">
        <v>360</v>
      </c>
      <c r="C157" s="21" t="s">
        <v>37</v>
      </c>
      <c r="D157" s="22">
        <v>0.84362837130699997</v>
      </c>
      <c r="E157" s="22">
        <v>0</v>
      </c>
      <c r="F157" s="22">
        <v>0</v>
      </c>
      <c r="G157" s="22">
        <v>0</v>
      </c>
      <c r="H157" s="22">
        <f t="shared" si="23"/>
        <v>0.84362837130699997</v>
      </c>
      <c r="I157" s="23">
        <f t="shared" si="16"/>
        <v>0</v>
      </c>
      <c r="J157" s="23">
        <f t="shared" si="17"/>
        <v>0</v>
      </c>
      <c r="K157" s="23">
        <f t="shared" si="18"/>
        <v>0</v>
      </c>
      <c r="L157" s="23">
        <f t="shared" si="19"/>
        <v>100</v>
      </c>
      <c r="M157" s="22">
        <v>0</v>
      </c>
      <c r="N157" s="22">
        <v>0</v>
      </c>
      <c r="O157" s="22">
        <v>1.7212379351E-2</v>
      </c>
      <c r="P157" s="20">
        <f t="shared" si="20"/>
        <v>0</v>
      </c>
      <c r="Q157" s="20">
        <f t="shared" si="21"/>
        <v>0</v>
      </c>
      <c r="R157" s="20">
        <f t="shared" si="22"/>
        <v>2.0402798123459913</v>
      </c>
    </row>
    <row r="158" spans="1:18" ht="15" x14ac:dyDescent="0.25">
      <c r="A158" s="21" t="s">
        <v>361</v>
      </c>
      <c r="B158" s="21" t="s">
        <v>362</v>
      </c>
      <c r="C158" s="21" t="s">
        <v>37</v>
      </c>
      <c r="D158" s="22">
        <v>6.3344684284800001</v>
      </c>
      <c r="E158" s="22">
        <v>0</v>
      </c>
      <c r="F158" s="22">
        <v>0</v>
      </c>
      <c r="G158" s="22">
        <v>0</v>
      </c>
      <c r="H158" s="22">
        <f t="shared" si="23"/>
        <v>6.3344684284800001</v>
      </c>
      <c r="I158" s="23">
        <f t="shared" si="16"/>
        <v>0</v>
      </c>
      <c r="J158" s="23">
        <f t="shared" si="17"/>
        <v>0</v>
      </c>
      <c r="K158" s="23">
        <f t="shared" si="18"/>
        <v>0</v>
      </c>
      <c r="L158" s="23">
        <f t="shared" si="19"/>
        <v>100</v>
      </c>
      <c r="M158" s="22">
        <v>0</v>
      </c>
      <c r="N158" s="22">
        <v>9.5801168091700002E-4</v>
      </c>
      <c r="O158" s="22">
        <v>7.4912420176500003E-2</v>
      </c>
      <c r="P158" s="20">
        <f t="shared" si="20"/>
        <v>0</v>
      </c>
      <c r="Q158" s="20">
        <f t="shared" si="21"/>
        <v>1.5123789655494132E-2</v>
      </c>
      <c r="R158" s="20">
        <f t="shared" si="22"/>
        <v>1.1826157320429769</v>
      </c>
    </row>
    <row r="159" spans="1:18" ht="15" x14ac:dyDescent="0.25">
      <c r="A159" s="21" t="s">
        <v>363</v>
      </c>
      <c r="B159" s="21" t="s">
        <v>364</v>
      </c>
      <c r="C159" s="21" t="s">
        <v>37</v>
      </c>
      <c r="D159" s="22">
        <v>1.3023149308199999</v>
      </c>
      <c r="E159" s="22">
        <v>0</v>
      </c>
      <c r="F159" s="22">
        <v>0</v>
      </c>
      <c r="G159" s="22">
        <v>0</v>
      </c>
      <c r="H159" s="22">
        <f t="shared" si="23"/>
        <v>1.3023149308199999</v>
      </c>
      <c r="I159" s="23">
        <f t="shared" si="16"/>
        <v>0</v>
      </c>
      <c r="J159" s="23">
        <f t="shared" si="17"/>
        <v>0</v>
      </c>
      <c r="K159" s="23">
        <f t="shared" si="18"/>
        <v>0</v>
      </c>
      <c r="L159" s="23">
        <f t="shared" si="19"/>
        <v>100</v>
      </c>
      <c r="M159" s="22">
        <v>0</v>
      </c>
      <c r="N159" s="22">
        <v>0</v>
      </c>
      <c r="O159" s="22">
        <v>3.78090287142E-3</v>
      </c>
      <c r="P159" s="20">
        <f t="shared" si="20"/>
        <v>0</v>
      </c>
      <c r="Q159" s="20">
        <f t="shared" si="21"/>
        <v>0</v>
      </c>
      <c r="R159" s="20">
        <f t="shared" si="22"/>
        <v>0.29032170191271339</v>
      </c>
    </row>
    <row r="160" spans="1:18" ht="15" x14ac:dyDescent="0.25">
      <c r="A160" s="21" t="s">
        <v>365</v>
      </c>
      <c r="B160" s="21" t="s">
        <v>366</v>
      </c>
      <c r="C160" s="21" t="s">
        <v>37</v>
      </c>
      <c r="D160" s="22">
        <v>0.64354199574199999</v>
      </c>
      <c r="E160" s="22">
        <v>0</v>
      </c>
      <c r="F160" s="22">
        <v>0.23866076392300001</v>
      </c>
      <c r="G160" s="22">
        <v>0.16372767193599999</v>
      </c>
      <c r="H160" s="22">
        <f t="shared" si="23"/>
        <v>0.241153559883</v>
      </c>
      <c r="I160" s="23">
        <f t="shared" si="16"/>
        <v>0</v>
      </c>
      <c r="J160" s="23">
        <f t="shared" si="17"/>
        <v>37.08549954814147</v>
      </c>
      <c r="K160" s="23">
        <f t="shared" si="18"/>
        <v>25.441645303539666</v>
      </c>
      <c r="L160" s="23">
        <f t="shared" si="19"/>
        <v>37.472855148318864</v>
      </c>
      <c r="M160" s="22">
        <v>0.14170808350399999</v>
      </c>
      <c r="N160" s="22">
        <v>5.9644786929900002E-2</v>
      </c>
      <c r="O160" s="22">
        <v>0.31087627513400001</v>
      </c>
      <c r="P160" s="20">
        <f t="shared" si="20"/>
        <v>22.020021139507985</v>
      </c>
      <c r="Q160" s="20">
        <f t="shared" si="21"/>
        <v>9.2682043012795035</v>
      </c>
      <c r="R160" s="20">
        <f t="shared" si="22"/>
        <v>48.307068876765619</v>
      </c>
    </row>
    <row r="161" spans="1:18" ht="15" x14ac:dyDescent="0.25">
      <c r="A161" s="21" t="s">
        <v>367</v>
      </c>
      <c r="B161" s="21" t="s">
        <v>368</v>
      </c>
      <c r="C161" s="21" t="s">
        <v>37</v>
      </c>
      <c r="D161" s="22">
        <v>3.0404541801699998</v>
      </c>
      <c r="E161" s="22">
        <v>0</v>
      </c>
      <c r="F161" s="22">
        <v>3.67914328847E-2</v>
      </c>
      <c r="G161" s="22">
        <v>3.8653730952100001E-3</v>
      </c>
      <c r="H161" s="22">
        <f t="shared" si="23"/>
        <v>2.9997973741900896</v>
      </c>
      <c r="I161" s="23">
        <f t="shared" si="16"/>
        <v>0</v>
      </c>
      <c r="J161" s="23">
        <f t="shared" si="17"/>
        <v>1.2100637176069167</v>
      </c>
      <c r="K161" s="23">
        <f t="shared" si="18"/>
        <v>0.12713143715238875</v>
      </c>
      <c r="L161" s="23">
        <f t="shared" si="19"/>
        <v>98.662804845240686</v>
      </c>
      <c r="M161" s="22">
        <v>6.4924381714199994E-2</v>
      </c>
      <c r="N161" s="22">
        <v>3.49682280458E-2</v>
      </c>
      <c r="O161" s="22">
        <v>7.4651660000300005E-2</v>
      </c>
      <c r="P161" s="20">
        <f t="shared" si="20"/>
        <v>2.1353514266927682</v>
      </c>
      <c r="Q161" s="20">
        <f t="shared" si="21"/>
        <v>1.1500988330580542</v>
      </c>
      <c r="R161" s="20">
        <f t="shared" si="22"/>
        <v>2.4552798883529312</v>
      </c>
    </row>
    <row r="162" spans="1:18" ht="15" x14ac:dyDescent="0.25">
      <c r="A162" s="21" t="s">
        <v>369</v>
      </c>
      <c r="B162" s="21" t="s">
        <v>370</v>
      </c>
      <c r="C162" s="21" t="s">
        <v>37</v>
      </c>
      <c r="D162" s="22">
        <v>11.5012137954</v>
      </c>
      <c r="E162" s="22">
        <v>0</v>
      </c>
      <c r="F162" s="22">
        <v>0</v>
      </c>
      <c r="G162" s="22">
        <v>0</v>
      </c>
      <c r="H162" s="22">
        <f t="shared" si="23"/>
        <v>11.5012137954</v>
      </c>
      <c r="I162" s="23">
        <f t="shared" si="16"/>
        <v>0</v>
      </c>
      <c r="J162" s="23">
        <f t="shared" si="17"/>
        <v>0</v>
      </c>
      <c r="K162" s="23">
        <f t="shared" si="18"/>
        <v>0</v>
      </c>
      <c r="L162" s="23">
        <f t="shared" si="19"/>
        <v>100</v>
      </c>
      <c r="M162" s="22">
        <v>0.101533870714</v>
      </c>
      <c r="N162" s="22">
        <v>4.0390186380100002E-2</v>
      </c>
      <c r="O162" s="22">
        <v>0.169537386826</v>
      </c>
      <c r="P162" s="20">
        <f t="shared" si="20"/>
        <v>0.8828100452719978</v>
      </c>
      <c r="Q162" s="20">
        <f t="shared" si="21"/>
        <v>0.35118194565041799</v>
      </c>
      <c r="R162" s="20">
        <f t="shared" si="22"/>
        <v>1.4740825606929226</v>
      </c>
    </row>
    <row r="163" spans="1:18" ht="15" x14ac:dyDescent="0.25">
      <c r="A163" s="21" t="s">
        <v>371</v>
      </c>
      <c r="B163" s="21" t="s">
        <v>372</v>
      </c>
      <c r="C163" s="21" t="s">
        <v>37</v>
      </c>
      <c r="D163" s="22">
        <v>0.68349233142999999</v>
      </c>
      <c r="E163" s="22">
        <v>0</v>
      </c>
      <c r="F163" s="22">
        <v>0</v>
      </c>
      <c r="G163" s="22">
        <v>0</v>
      </c>
      <c r="H163" s="22">
        <f t="shared" si="23"/>
        <v>0.68349233142999999</v>
      </c>
      <c r="I163" s="23">
        <f t="shared" si="16"/>
        <v>0</v>
      </c>
      <c r="J163" s="23">
        <f t="shared" si="17"/>
        <v>0</v>
      </c>
      <c r="K163" s="23">
        <f t="shared" si="18"/>
        <v>0</v>
      </c>
      <c r="L163" s="23">
        <f t="shared" si="19"/>
        <v>100</v>
      </c>
      <c r="M163" s="22">
        <v>1.0786440935999999E-2</v>
      </c>
      <c r="N163" s="22">
        <v>3.0298700000200001E-3</v>
      </c>
      <c r="O163" s="22">
        <v>9.1425157673999998E-3</v>
      </c>
      <c r="P163" s="20">
        <f t="shared" si="20"/>
        <v>1.5781363506204449</v>
      </c>
      <c r="Q163" s="20">
        <f t="shared" si="21"/>
        <v>0.44329246440569681</v>
      </c>
      <c r="R163" s="20">
        <f t="shared" si="22"/>
        <v>1.337617899570587</v>
      </c>
    </row>
    <row r="164" spans="1:18" ht="15" x14ac:dyDescent="0.25">
      <c r="A164" s="21" t="s">
        <v>373</v>
      </c>
      <c r="B164" s="21" t="s">
        <v>374</v>
      </c>
      <c r="C164" s="21" t="s">
        <v>37</v>
      </c>
      <c r="D164" s="22">
        <v>2.03817596308</v>
      </c>
      <c r="E164" s="22">
        <v>0</v>
      </c>
      <c r="F164" s="22">
        <v>0</v>
      </c>
      <c r="G164" s="22">
        <v>0</v>
      </c>
      <c r="H164" s="22">
        <f t="shared" si="23"/>
        <v>2.03817596308</v>
      </c>
      <c r="I164" s="23">
        <f t="shared" si="16"/>
        <v>0</v>
      </c>
      <c r="J164" s="23">
        <f t="shared" si="17"/>
        <v>0</v>
      </c>
      <c r="K164" s="23">
        <f t="shared" si="18"/>
        <v>0</v>
      </c>
      <c r="L164" s="23">
        <f t="shared" si="19"/>
        <v>100</v>
      </c>
      <c r="M164" s="22">
        <v>0</v>
      </c>
      <c r="N164" s="22">
        <v>0</v>
      </c>
      <c r="O164" s="22">
        <v>1.02506788831E-2</v>
      </c>
      <c r="P164" s="20">
        <f t="shared" si="20"/>
        <v>0</v>
      </c>
      <c r="Q164" s="20">
        <f t="shared" si="21"/>
        <v>0</v>
      </c>
      <c r="R164" s="20">
        <f t="shared" si="22"/>
        <v>0.50293395019778542</v>
      </c>
    </row>
    <row r="165" spans="1:18" ht="15" x14ac:dyDescent="0.25">
      <c r="A165" s="21" t="s">
        <v>375</v>
      </c>
      <c r="B165" s="21" t="s">
        <v>376</v>
      </c>
      <c r="C165" s="21" t="s">
        <v>37</v>
      </c>
      <c r="D165" s="22">
        <v>1.0377102491400001</v>
      </c>
      <c r="E165" s="22">
        <v>0</v>
      </c>
      <c r="F165" s="22">
        <v>3.5876699253299997E-2</v>
      </c>
      <c r="G165" s="22">
        <v>9.1467980187699999E-2</v>
      </c>
      <c r="H165" s="22">
        <f t="shared" si="23"/>
        <v>0.91036556969900018</v>
      </c>
      <c r="I165" s="23">
        <f t="shared" si="16"/>
        <v>0</v>
      </c>
      <c r="J165" s="23">
        <f t="shared" si="17"/>
        <v>3.4572944888067481</v>
      </c>
      <c r="K165" s="23">
        <f t="shared" si="18"/>
        <v>8.8144046243644461</v>
      </c>
      <c r="L165" s="23">
        <f t="shared" si="19"/>
        <v>87.728300886828819</v>
      </c>
      <c r="M165" s="22">
        <v>4.5858635659899998E-2</v>
      </c>
      <c r="N165" s="22">
        <v>3.8513159957999997E-2</v>
      </c>
      <c r="O165" s="22">
        <v>0.15362269147400001</v>
      </c>
      <c r="P165" s="20">
        <f t="shared" si="20"/>
        <v>4.4192139084976017</v>
      </c>
      <c r="Q165" s="20">
        <f t="shared" si="21"/>
        <v>3.711359696978775</v>
      </c>
      <c r="R165" s="20">
        <f t="shared" si="22"/>
        <v>14.804006378593105</v>
      </c>
    </row>
    <row r="166" spans="1:18" ht="15" x14ac:dyDescent="0.25">
      <c r="A166" s="21" t="s">
        <v>377</v>
      </c>
      <c r="B166" s="21" t="s">
        <v>378</v>
      </c>
      <c r="C166" s="21" t="s">
        <v>38</v>
      </c>
      <c r="D166" s="22">
        <v>3.7779155447199999</v>
      </c>
      <c r="E166" s="22">
        <v>0</v>
      </c>
      <c r="F166" s="22">
        <v>0.21348831133000001</v>
      </c>
      <c r="G166" s="22">
        <v>0.74117101207199998</v>
      </c>
      <c r="H166" s="22">
        <f t="shared" si="23"/>
        <v>2.8232562213180001</v>
      </c>
      <c r="I166" s="23">
        <f t="shared" si="16"/>
        <v>0</v>
      </c>
      <c r="J166" s="23">
        <f t="shared" si="17"/>
        <v>5.6509551048162114</v>
      </c>
      <c r="K166" s="23">
        <f t="shared" si="18"/>
        <v>19.618517229900963</v>
      </c>
      <c r="L166" s="23">
        <f t="shared" si="19"/>
        <v>74.730527665282835</v>
      </c>
      <c r="M166" s="22">
        <v>1.6709881106999998E-2</v>
      </c>
      <c r="N166" s="22">
        <v>5.9206392396799999E-2</v>
      </c>
      <c r="O166" s="22">
        <v>0.37048191720700002</v>
      </c>
      <c r="P166" s="20">
        <f t="shared" si="20"/>
        <v>0.44230425241648569</v>
      </c>
      <c r="Q166" s="20">
        <f t="shared" si="21"/>
        <v>1.5671708828839921</v>
      </c>
      <c r="R166" s="20">
        <f t="shared" si="22"/>
        <v>9.8065166577051759</v>
      </c>
    </row>
    <row r="167" spans="1:18" ht="15" x14ac:dyDescent="0.25">
      <c r="A167" s="21" t="s">
        <v>379</v>
      </c>
      <c r="B167" s="21" t="s">
        <v>380</v>
      </c>
      <c r="C167" s="21" t="s">
        <v>37</v>
      </c>
      <c r="D167" s="22">
        <v>1.7744044776800001</v>
      </c>
      <c r="E167" s="22">
        <v>0</v>
      </c>
      <c r="F167" s="22">
        <v>0</v>
      </c>
      <c r="G167" s="22">
        <v>0</v>
      </c>
      <c r="H167" s="22">
        <f t="shared" si="23"/>
        <v>1.7744044776800001</v>
      </c>
      <c r="I167" s="23">
        <f t="shared" si="16"/>
        <v>0</v>
      </c>
      <c r="J167" s="23">
        <f t="shared" si="17"/>
        <v>0</v>
      </c>
      <c r="K167" s="23">
        <f t="shared" si="18"/>
        <v>0</v>
      </c>
      <c r="L167" s="23">
        <f t="shared" si="19"/>
        <v>100</v>
      </c>
      <c r="M167" s="22">
        <v>0</v>
      </c>
      <c r="N167" s="22">
        <v>0</v>
      </c>
      <c r="O167" s="22">
        <v>4.1525854875700003E-3</v>
      </c>
      <c r="P167" s="20">
        <f t="shared" si="20"/>
        <v>0</v>
      </c>
      <c r="Q167" s="20">
        <f t="shared" si="21"/>
        <v>0</v>
      </c>
      <c r="R167" s="20">
        <f t="shared" si="22"/>
        <v>0.23402699552468592</v>
      </c>
    </row>
    <row r="168" spans="1:18" ht="15" x14ac:dyDescent="0.25">
      <c r="A168" s="21" t="s">
        <v>381</v>
      </c>
      <c r="B168" s="21" t="s">
        <v>382</v>
      </c>
      <c r="C168" s="21" t="s">
        <v>37</v>
      </c>
      <c r="D168" s="22">
        <v>0.96151203470000002</v>
      </c>
      <c r="E168" s="22">
        <v>0</v>
      </c>
      <c r="F168" s="22">
        <v>2.74515061438E-2</v>
      </c>
      <c r="G168" s="22">
        <v>3.2314634091900003E-2</v>
      </c>
      <c r="H168" s="22">
        <f t="shared" si="23"/>
        <v>0.90174589446429998</v>
      </c>
      <c r="I168" s="23">
        <f t="shared" si="16"/>
        <v>0</v>
      </c>
      <c r="J168" s="23">
        <f t="shared" si="17"/>
        <v>2.8550351064888235</v>
      </c>
      <c r="K168" s="23">
        <f t="shared" si="18"/>
        <v>3.3608143138824516</v>
      </c>
      <c r="L168" s="23">
        <f t="shared" si="19"/>
        <v>93.784150579628715</v>
      </c>
      <c r="M168" s="22">
        <v>9.2325280000600002E-2</v>
      </c>
      <c r="N168" s="22">
        <v>3.8138095386599999E-2</v>
      </c>
      <c r="O168" s="22">
        <v>0.103352610139</v>
      </c>
      <c r="P168" s="20">
        <f t="shared" si="20"/>
        <v>9.6020930231420643</v>
      </c>
      <c r="Q168" s="20">
        <f t="shared" si="21"/>
        <v>3.9664709343445099</v>
      </c>
      <c r="R168" s="20">
        <f t="shared" si="22"/>
        <v>10.74896687811577</v>
      </c>
    </row>
    <row r="169" spans="1:18" ht="15" x14ac:dyDescent="0.25">
      <c r="A169" s="21" t="s">
        <v>383</v>
      </c>
      <c r="B169" s="21" t="s">
        <v>384</v>
      </c>
      <c r="C169" s="21" t="s">
        <v>37</v>
      </c>
      <c r="D169" s="22">
        <v>9.9669967263399997</v>
      </c>
      <c r="E169" s="22">
        <v>0</v>
      </c>
      <c r="F169" s="22">
        <v>0</v>
      </c>
      <c r="G169" s="22">
        <v>0</v>
      </c>
      <c r="H169" s="22">
        <f t="shared" si="23"/>
        <v>9.9669967263399997</v>
      </c>
      <c r="I169" s="23">
        <f t="shared" si="16"/>
        <v>0</v>
      </c>
      <c r="J169" s="23">
        <f t="shared" si="17"/>
        <v>0</v>
      </c>
      <c r="K169" s="23">
        <f t="shared" si="18"/>
        <v>0</v>
      </c>
      <c r="L169" s="23">
        <f t="shared" si="19"/>
        <v>100</v>
      </c>
      <c r="M169" s="22">
        <v>0.137650242812</v>
      </c>
      <c r="N169" s="22">
        <v>4.3174965843399998E-2</v>
      </c>
      <c r="O169" s="22">
        <v>0.459269438275</v>
      </c>
      <c r="P169" s="20">
        <f t="shared" si="20"/>
        <v>1.3810603794845111</v>
      </c>
      <c r="Q169" s="20">
        <f t="shared" si="21"/>
        <v>0.43317929190546006</v>
      </c>
      <c r="R169" s="20">
        <f t="shared" si="22"/>
        <v>4.6079019677138913</v>
      </c>
    </row>
    <row r="170" spans="1:18" ht="15" x14ac:dyDescent="0.25">
      <c r="A170" s="21" t="s">
        <v>385</v>
      </c>
      <c r="B170" s="21" t="s">
        <v>386</v>
      </c>
      <c r="C170" s="21" t="s">
        <v>37</v>
      </c>
      <c r="D170" s="22">
        <v>1.47605227747</v>
      </c>
      <c r="E170" s="22">
        <v>0</v>
      </c>
      <c r="F170" s="22">
        <v>0</v>
      </c>
      <c r="G170" s="22">
        <v>0</v>
      </c>
      <c r="H170" s="22">
        <f t="shared" si="23"/>
        <v>1.47605227747</v>
      </c>
      <c r="I170" s="23">
        <f t="shared" si="16"/>
        <v>0</v>
      </c>
      <c r="J170" s="23">
        <f t="shared" si="17"/>
        <v>0</v>
      </c>
      <c r="K170" s="23">
        <f t="shared" si="18"/>
        <v>0</v>
      </c>
      <c r="L170" s="23">
        <f t="shared" si="19"/>
        <v>100</v>
      </c>
      <c r="M170" s="22">
        <v>0</v>
      </c>
      <c r="N170" s="22">
        <v>0</v>
      </c>
      <c r="O170" s="22">
        <v>0</v>
      </c>
      <c r="P170" s="20">
        <f t="shared" si="20"/>
        <v>0</v>
      </c>
      <c r="Q170" s="20">
        <f t="shared" si="21"/>
        <v>0</v>
      </c>
      <c r="R170" s="20">
        <f t="shared" si="22"/>
        <v>0</v>
      </c>
    </row>
    <row r="171" spans="1:18" ht="15" x14ac:dyDescent="0.25">
      <c r="A171" s="21" t="s">
        <v>387</v>
      </c>
      <c r="B171" s="21" t="s">
        <v>388</v>
      </c>
      <c r="C171" s="21" t="s">
        <v>37</v>
      </c>
      <c r="D171" s="22">
        <v>11.4456767457</v>
      </c>
      <c r="E171" s="22">
        <v>0</v>
      </c>
      <c r="F171" s="22">
        <v>0</v>
      </c>
      <c r="G171" s="22">
        <v>0</v>
      </c>
      <c r="H171" s="22">
        <f t="shared" si="23"/>
        <v>11.4456767457</v>
      </c>
      <c r="I171" s="23">
        <f t="shared" si="16"/>
        <v>0</v>
      </c>
      <c r="J171" s="23">
        <f t="shared" si="17"/>
        <v>0</v>
      </c>
      <c r="K171" s="23">
        <f t="shared" si="18"/>
        <v>0</v>
      </c>
      <c r="L171" s="23">
        <f t="shared" si="19"/>
        <v>100</v>
      </c>
      <c r="M171" s="22">
        <v>9.2060400001699998E-3</v>
      </c>
      <c r="N171" s="22">
        <v>0.11982642560499999</v>
      </c>
      <c r="O171" s="22">
        <v>0.398119789354</v>
      </c>
      <c r="P171" s="20">
        <f t="shared" si="20"/>
        <v>8.0432465503873299E-2</v>
      </c>
      <c r="Q171" s="20">
        <f t="shared" si="21"/>
        <v>1.0469142914595881</v>
      </c>
      <c r="R171" s="20">
        <f t="shared" si="22"/>
        <v>3.4783420692321121</v>
      </c>
    </row>
    <row r="172" spans="1:18" ht="15" x14ac:dyDescent="0.25">
      <c r="A172" s="21" t="s">
        <v>389</v>
      </c>
      <c r="B172" s="21" t="s">
        <v>390</v>
      </c>
      <c r="C172" s="21" t="s">
        <v>37</v>
      </c>
      <c r="D172" s="22">
        <v>24.428681899899999</v>
      </c>
      <c r="E172" s="22">
        <v>0</v>
      </c>
      <c r="F172" s="22">
        <v>0</v>
      </c>
      <c r="G172" s="22">
        <v>0</v>
      </c>
      <c r="H172" s="22">
        <f t="shared" si="23"/>
        <v>24.428681899899999</v>
      </c>
      <c r="I172" s="23">
        <f t="shared" si="16"/>
        <v>0</v>
      </c>
      <c r="J172" s="23">
        <f t="shared" si="17"/>
        <v>0</v>
      </c>
      <c r="K172" s="23">
        <f t="shared" si="18"/>
        <v>0</v>
      </c>
      <c r="L172" s="23">
        <f t="shared" si="19"/>
        <v>100</v>
      </c>
      <c r="M172" s="22">
        <v>0.50426959995999998</v>
      </c>
      <c r="N172" s="22">
        <v>0.26577238303200001</v>
      </c>
      <c r="O172" s="22">
        <v>0.65366896490899995</v>
      </c>
      <c r="P172" s="20">
        <f t="shared" si="20"/>
        <v>2.0642521853054392</v>
      </c>
      <c r="Q172" s="20">
        <f t="shared" si="21"/>
        <v>1.0879522035656291</v>
      </c>
      <c r="R172" s="20">
        <f t="shared" si="22"/>
        <v>2.6758257673807435</v>
      </c>
    </row>
    <row r="173" spans="1:18" ht="15" x14ac:dyDescent="0.25">
      <c r="A173" s="21" t="s">
        <v>391</v>
      </c>
      <c r="B173" s="21" t="s">
        <v>392</v>
      </c>
      <c r="C173" s="21" t="s">
        <v>37</v>
      </c>
      <c r="D173" s="22">
        <v>5.0651125231099998</v>
      </c>
      <c r="E173" s="22">
        <v>0</v>
      </c>
      <c r="F173" s="22">
        <v>0</v>
      </c>
      <c r="G173" s="22">
        <v>0</v>
      </c>
      <c r="H173" s="22">
        <f t="shared" si="23"/>
        <v>5.0651125231099998</v>
      </c>
      <c r="I173" s="23">
        <f t="shared" si="16"/>
        <v>0</v>
      </c>
      <c r="J173" s="23">
        <f t="shared" si="17"/>
        <v>0</v>
      </c>
      <c r="K173" s="23">
        <f t="shared" si="18"/>
        <v>0</v>
      </c>
      <c r="L173" s="23">
        <f t="shared" si="19"/>
        <v>100</v>
      </c>
      <c r="M173" s="22">
        <v>0</v>
      </c>
      <c r="N173" s="22">
        <v>5.5784984438700001E-3</v>
      </c>
      <c r="O173" s="22">
        <v>4.6447788400800001E-2</v>
      </c>
      <c r="P173" s="20">
        <f t="shared" si="20"/>
        <v>0</v>
      </c>
      <c r="Q173" s="20">
        <f t="shared" si="21"/>
        <v>0.11013572587810505</v>
      </c>
      <c r="R173" s="20">
        <f t="shared" si="22"/>
        <v>0.91701394961865268</v>
      </c>
    </row>
    <row r="174" spans="1:18" ht="15" x14ac:dyDescent="0.25">
      <c r="A174" s="21" t="s">
        <v>393</v>
      </c>
      <c r="B174" s="21" t="s">
        <v>394</v>
      </c>
      <c r="C174" s="21" t="s">
        <v>38</v>
      </c>
      <c r="D174" s="22">
        <v>2.73799998961</v>
      </c>
      <c r="E174" s="22">
        <v>0</v>
      </c>
      <c r="F174" s="22">
        <v>3.1262484935099998E-2</v>
      </c>
      <c r="G174" s="22">
        <v>5.0061870940000001E-3</v>
      </c>
      <c r="H174" s="22">
        <f t="shared" si="23"/>
        <v>2.7017313175808999</v>
      </c>
      <c r="I174" s="23">
        <f t="shared" si="16"/>
        <v>0</v>
      </c>
      <c r="J174" s="23">
        <f t="shared" si="17"/>
        <v>1.1418000384855012</v>
      </c>
      <c r="K174" s="23">
        <f t="shared" si="18"/>
        <v>0.18284101946666112</v>
      </c>
      <c r="L174" s="23">
        <f t="shared" si="19"/>
        <v>98.675358942047836</v>
      </c>
      <c r="M174" s="22">
        <v>0</v>
      </c>
      <c r="N174" s="22">
        <v>4.5112776044399997E-5</v>
      </c>
      <c r="O174" s="22">
        <v>3.91388227526E-2</v>
      </c>
      <c r="P174" s="20">
        <f t="shared" si="20"/>
        <v>0</v>
      </c>
      <c r="Q174" s="20">
        <f t="shared" si="21"/>
        <v>1.6476543541121724E-3</v>
      </c>
      <c r="R174" s="20">
        <f t="shared" si="22"/>
        <v>1.4294676004792433</v>
      </c>
    </row>
    <row r="175" spans="1:18" ht="15" x14ac:dyDescent="0.25">
      <c r="A175" s="21" t="s">
        <v>395</v>
      </c>
      <c r="B175" s="21" t="s">
        <v>396</v>
      </c>
      <c r="C175" s="21" t="s">
        <v>37</v>
      </c>
      <c r="D175" s="22">
        <v>1.8471028461300001</v>
      </c>
      <c r="E175" s="22">
        <v>0</v>
      </c>
      <c r="F175" s="22">
        <v>0</v>
      </c>
      <c r="G175" s="22">
        <v>0</v>
      </c>
      <c r="H175" s="22">
        <f t="shared" si="23"/>
        <v>1.8471028461300001</v>
      </c>
      <c r="I175" s="23">
        <f t="shared" si="16"/>
        <v>0</v>
      </c>
      <c r="J175" s="23">
        <f t="shared" si="17"/>
        <v>0</v>
      </c>
      <c r="K175" s="23">
        <f t="shared" si="18"/>
        <v>0</v>
      </c>
      <c r="L175" s="23">
        <f t="shared" si="19"/>
        <v>100</v>
      </c>
      <c r="M175" s="22">
        <v>2.1277110949700001E-2</v>
      </c>
      <c r="N175" s="22">
        <v>7.8330523115200008E-3</v>
      </c>
      <c r="O175" s="22">
        <v>2.0287493553899999E-2</v>
      </c>
      <c r="P175" s="20">
        <f t="shared" si="20"/>
        <v>1.1519180425864877</v>
      </c>
      <c r="Q175" s="20">
        <f t="shared" si="21"/>
        <v>0.42407234269231947</v>
      </c>
      <c r="R175" s="20">
        <f t="shared" si="22"/>
        <v>1.0983413076540816</v>
      </c>
    </row>
    <row r="176" spans="1:18" ht="15" x14ac:dyDescent="0.25">
      <c r="A176" s="21" t="s">
        <v>397</v>
      </c>
      <c r="B176" s="21" t="s">
        <v>398</v>
      </c>
      <c r="C176" s="21" t="s">
        <v>37</v>
      </c>
      <c r="D176" s="22">
        <v>16.898214701099999</v>
      </c>
      <c r="E176" s="22">
        <v>0</v>
      </c>
      <c r="F176" s="22">
        <v>0</v>
      </c>
      <c r="G176" s="22">
        <v>0</v>
      </c>
      <c r="H176" s="22">
        <f t="shared" si="23"/>
        <v>16.898214701099999</v>
      </c>
      <c r="I176" s="23">
        <f t="shared" si="16"/>
        <v>0</v>
      </c>
      <c r="J176" s="23">
        <f t="shared" si="17"/>
        <v>0</v>
      </c>
      <c r="K176" s="23">
        <f t="shared" si="18"/>
        <v>0</v>
      </c>
      <c r="L176" s="23">
        <f t="shared" si="19"/>
        <v>100</v>
      </c>
      <c r="M176" s="22">
        <v>1.24E-2</v>
      </c>
      <c r="N176" s="22">
        <v>5.10904072996E-3</v>
      </c>
      <c r="O176" s="22">
        <v>8.36422220893E-2</v>
      </c>
      <c r="P176" s="20">
        <f t="shared" si="20"/>
        <v>7.3380532910336471E-2</v>
      </c>
      <c r="Q176" s="20">
        <f t="shared" si="21"/>
        <v>3.0234204147183811E-2</v>
      </c>
      <c r="R176" s="20">
        <f t="shared" si="22"/>
        <v>0.49497667989657662</v>
      </c>
    </row>
    <row r="177" spans="1:18" ht="15" x14ac:dyDescent="0.25">
      <c r="A177" s="21" t="s">
        <v>399</v>
      </c>
      <c r="B177" s="21" t="s">
        <v>400</v>
      </c>
      <c r="C177" s="21" t="s">
        <v>37</v>
      </c>
      <c r="D177" s="22">
        <v>2.19443770574</v>
      </c>
      <c r="E177" s="22">
        <v>0</v>
      </c>
      <c r="F177" s="22">
        <v>0.58539115616000004</v>
      </c>
      <c r="G177" s="22">
        <v>0.97255653638700001</v>
      </c>
      <c r="H177" s="22">
        <f t="shared" si="23"/>
        <v>0.63649001319299991</v>
      </c>
      <c r="I177" s="23">
        <f t="shared" si="16"/>
        <v>0</v>
      </c>
      <c r="J177" s="23">
        <f t="shared" si="17"/>
        <v>26.676134602900319</v>
      </c>
      <c r="K177" s="23">
        <f t="shared" si="18"/>
        <v>44.319168133279874</v>
      </c>
      <c r="L177" s="23">
        <f t="shared" si="19"/>
        <v>29.004697263819807</v>
      </c>
      <c r="M177" s="22">
        <v>0.74889448779400003</v>
      </c>
      <c r="N177" s="22">
        <v>8.9131849430099996E-2</v>
      </c>
      <c r="O177" s="22">
        <v>0.85836789851999995</v>
      </c>
      <c r="P177" s="20">
        <f t="shared" si="20"/>
        <v>34.126942215544034</v>
      </c>
      <c r="Q177" s="20">
        <f t="shared" si="21"/>
        <v>4.0617170037207</v>
      </c>
      <c r="R177" s="20">
        <f t="shared" si="22"/>
        <v>39.115619289386231</v>
      </c>
    </row>
    <row r="178" spans="1:18" ht="15" x14ac:dyDescent="0.25">
      <c r="A178" s="21" t="s">
        <v>401</v>
      </c>
      <c r="B178" s="21" t="s">
        <v>402</v>
      </c>
      <c r="C178" s="21" t="s">
        <v>37</v>
      </c>
      <c r="D178" s="22">
        <v>5.0753331351800002</v>
      </c>
      <c r="E178" s="22">
        <v>0</v>
      </c>
      <c r="F178" s="22">
        <v>2.3017277371800001E-3</v>
      </c>
      <c r="G178" s="22">
        <v>1.6457343976100001E-3</v>
      </c>
      <c r="H178" s="22">
        <f t="shared" si="23"/>
        <v>5.07138567304521</v>
      </c>
      <c r="I178" s="23">
        <f t="shared" si="16"/>
        <v>0</v>
      </c>
      <c r="J178" s="23">
        <f t="shared" si="17"/>
        <v>4.5351264160876953E-2</v>
      </c>
      <c r="K178" s="23">
        <f t="shared" si="18"/>
        <v>3.2426135462960762E-2</v>
      </c>
      <c r="L178" s="23">
        <f t="shared" si="19"/>
        <v>99.922222600376159</v>
      </c>
      <c r="M178" s="22">
        <v>1.6E-2</v>
      </c>
      <c r="N178" s="22">
        <v>4.3736999204899998E-2</v>
      </c>
      <c r="O178" s="22">
        <v>0.120467059344</v>
      </c>
      <c r="P178" s="20">
        <f t="shared" si="20"/>
        <v>0.315250242178094</v>
      </c>
      <c r="Q178" s="20">
        <f t="shared" si="21"/>
        <v>0.86175622446798927</v>
      </c>
      <c r="R178" s="20">
        <f t="shared" si="22"/>
        <v>2.3735793520424262</v>
      </c>
    </row>
    <row r="179" spans="1:18" ht="15" x14ac:dyDescent="0.25">
      <c r="A179" s="21" t="s">
        <v>403</v>
      </c>
      <c r="B179" s="21" t="s">
        <v>404</v>
      </c>
      <c r="C179" s="21" t="s">
        <v>37</v>
      </c>
      <c r="D179" s="22">
        <v>2.3187268050199998</v>
      </c>
      <c r="E179" s="22">
        <v>0</v>
      </c>
      <c r="F179" s="22">
        <v>1.4916348926900001E-2</v>
      </c>
      <c r="G179" s="22">
        <v>1.1802329225700001E-2</v>
      </c>
      <c r="H179" s="22">
        <f t="shared" si="23"/>
        <v>2.2920081268673997</v>
      </c>
      <c r="I179" s="23">
        <f t="shared" si="16"/>
        <v>0</v>
      </c>
      <c r="J179" s="23">
        <f t="shared" si="17"/>
        <v>0.64329911115903726</v>
      </c>
      <c r="K179" s="23">
        <f t="shared" si="18"/>
        <v>0.50900042213460339</v>
      </c>
      <c r="L179" s="23">
        <f t="shared" si="19"/>
        <v>98.847700466706357</v>
      </c>
      <c r="M179" s="22">
        <v>2.8008213475800001E-2</v>
      </c>
      <c r="N179" s="22">
        <v>3.3594143350000001E-2</v>
      </c>
      <c r="O179" s="22">
        <v>7.51354128043E-2</v>
      </c>
      <c r="P179" s="20">
        <f t="shared" si="20"/>
        <v>1.2079134728232213</v>
      </c>
      <c r="Q179" s="20">
        <f t="shared" si="21"/>
        <v>1.4488185187349072</v>
      </c>
      <c r="R179" s="20">
        <f t="shared" si="22"/>
        <v>3.2403736672053491</v>
      </c>
    </row>
    <row r="180" spans="1:18" ht="15" x14ac:dyDescent="0.25">
      <c r="A180" s="21" t="s">
        <v>405</v>
      </c>
      <c r="B180" s="21" t="s">
        <v>406</v>
      </c>
      <c r="C180" s="21" t="s">
        <v>37</v>
      </c>
      <c r="D180" s="22">
        <v>2.5651098928999998</v>
      </c>
      <c r="E180" s="22">
        <v>0</v>
      </c>
      <c r="F180" s="22">
        <v>5.1982614077399998E-3</v>
      </c>
      <c r="G180" s="22">
        <v>1.8352957362499998E-2</v>
      </c>
      <c r="H180" s="22">
        <f t="shared" si="23"/>
        <v>2.5415586741297598</v>
      </c>
      <c r="I180" s="23">
        <f t="shared" si="16"/>
        <v>0</v>
      </c>
      <c r="J180" s="23">
        <f t="shared" si="17"/>
        <v>0.20265258116731505</v>
      </c>
      <c r="K180" s="23">
        <f t="shared" si="18"/>
        <v>0.71548425325945608</v>
      </c>
      <c r="L180" s="23">
        <f t="shared" si="19"/>
        <v>99.081863165573225</v>
      </c>
      <c r="M180" s="22">
        <v>6.6529998588800002E-2</v>
      </c>
      <c r="N180" s="22">
        <v>0.18309533141699999</v>
      </c>
      <c r="O180" s="22">
        <v>0.15573165625900001</v>
      </c>
      <c r="P180" s="20">
        <f t="shared" si="20"/>
        <v>2.5936510078164381</v>
      </c>
      <c r="Q180" s="20">
        <f t="shared" si="21"/>
        <v>7.1379137370992121</v>
      </c>
      <c r="R180" s="20">
        <f t="shared" si="22"/>
        <v>6.0711494930510241</v>
      </c>
    </row>
    <row r="181" spans="1:18" ht="15" x14ac:dyDescent="0.25">
      <c r="A181" s="21" t="s">
        <v>407</v>
      </c>
      <c r="B181" s="21" t="s">
        <v>408</v>
      </c>
      <c r="C181" s="21" t="s">
        <v>37</v>
      </c>
      <c r="D181" s="22">
        <v>4.7666086820400002</v>
      </c>
      <c r="E181" s="22">
        <v>0</v>
      </c>
      <c r="F181" s="22">
        <v>0</v>
      </c>
      <c r="G181" s="22">
        <v>0</v>
      </c>
      <c r="H181" s="22">
        <f t="shared" si="23"/>
        <v>4.7666086820400002</v>
      </c>
      <c r="I181" s="23">
        <f t="shared" si="16"/>
        <v>0</v>
      </c>
      <c r="J181" s="23">
        <f t="shared" si="17"/>
        <v>0</v>
      </c>
      <c r="K181" s="23">
        <f t="shared" si="18"/>
        <v>0</v>
      </c>
      <c r="L181" s="23">
        <f t="shared" si="19"/>
        <v>100</v>
      </c>
      <c r="M181" s="22">
        <v>0.11757053718300001</v>
      </c>
      <c r="N181" s="22">
        <v>4.17824394182E-2</v>
      </c>
      <c r="O181" s="22">
        <v>0.14482353998799999</v>
      </c>
      <c r="P181" s="20">
        <f t="shared" si="20"/>
        <v>2.4665447706246884</v>
      </c>
      <c r="Q181" s="20">
        <f t="shared" si="21"/>
        <v>0.87656533618190924</v>
      </c>
      <c r="R181" s="20">
        <f t="shared" si="22"/>
        <v>3.0382930433051367</v>
      </c>
    </row>
    <row r="182" spans="1:18" ht="15" x14ac:dyDescent="0.25">
      <c r="A182" s="21" t="s">
        <v>409</v>
      </c>
      <c r="B182" s="21" t="s">
        <v>410</v>
      </c>
      <c r="C182" s="21" t="s">
        <v>37</v>
      </c>
      <c r="D182" s="22">
        <v>3.7093224759500001</v>
      </c>
      <c r="E182" s="22">
        <v>0</v>
      </c>
      <c r="F182" s="22">
        <v>0</v>
      </c>
      <c r="G182" s="22">
        <v>0</v>
      </c>
      <c r="H182" s="22">
        <f t="shared" si="23"/>
        <v>3.7093224759500001</v>
      </c>
      <c r="I182" s="23">
        <f t="shared" si="16"/>
        <v>0</v>
      </c>
      <c r="J182" s="23">
        <f t="shared" si="17"/>
        <v>0</v>
      </c>
      <c r="K182" s="23">
        <f t="shared" si="18"/>
        <v>0</v>
      </c>
      <c r="L182" s="23">
        <f t="shared" si="19"/>
        <v>100</v>
      </c>
      <c r="M182" s="22">
        <v>9.0367963026999995E-2</v>
      </c>
      <c r="N182" s="22">
        <v>4.6428339132900003E-2</v>
      </c>
      <c r="O182" s="22">
        <v>8.3349195134899995E-2</v>
      </c>
      <c r="P182" s="20">
        <f t="shared" si="20"/>
        <v>2.4362390601765012</v>
      </c>
      <c r="Q182" s="20">
        <f t="shared" si="21"/>
        <v>1.2516662930744291</v>
      </c>
      <c r="R182" s="20">
        <f t="shared" si="22"/>
        <v>2.2470193862978527</v>
      </c>
    </row>
    <row r="183" spans="1:18" ht="15" x14ac:dyDescent="0.25">
      <c r="A183" s="21" t="s">
        <v>411</v>
      </c>
      <c r="B183" s="21" t="s">
        <v>412</v>
      </c>
      <c r="C183" s="21" t="s">
        <v>37</v>
      </c>
      <c r="D183" s="22">
        <v>12.169267487600001</v>
      </c>
      <c r="E183" s="22">
        <v>0</v>
      </c>
      <c r="F183" s="22">
        <v>0</v>
      </c>
      <c r="G183" s="22">
        <v>0</v>
      </c>
      <c r="H183" s="22">
        <f t="shared" si="23"/>
        <v>12.169267487600001</v>
      </c>
      <c r="I183" s="23">
        <f t="shared" si="16"/>
        <v>0</v>
      </c>
      <c r="J183" s="23">
        <f t="shared" si="17"/>
        <v>0</v>
      </c>
      <c r="K183" s="23">
        <f t="shared" si="18"/>
        <v>0</v>
      </c>
      <c r="L183" s="23">
        <f t="shared" si="19"/>
        <v>100</v>
      </c>
      <c r="M183" s="22">
        <v>0.14440990939699999</v>
      </c>
      <c r="N183" s="22">
        <v>6.9958527174100005E-2</v>
      </c>
      <c r="O183" s="22">
        <v>0.44649833678500001</v>
      </c>
      <c r="P183" s="20">
        <f t="shared" si="20"/>
        <v>1.1866770908285806</v>
      </c>
      <c r="Q183" s="20">
        <f t="shared" si="21"/>
        <v>0.57487870363097004</v>
      </c>
      <c r="R183" s="20">
        <f t="shared" si="22"/>
        <v>3.6690650217029419</v>
      </c>
    </row>
    <row r="184" spans="1:18" ht="15" x14ac:dyDescent="0.25">
      <c r="A184" s="21" t="s">
        <v>413</v>
      </c>
      <c r="B184" s="21" t="s">
        <v>414</v>
      </c>
      <c r="C184" s="21" t="s">
        <v>37</v>
      </c>
      <c r="D184" s="22">
        <v>2.6828112753300002</v>
      </c>
      <c r="E184" s="22">
        <v>0</v>
      </c>
      <c r="F184" s="22">
        <v>0</v>
      </c>
      <c r="G184" s="22">
        <v>0</v>
      </c>
      <c r="H184" s="22">
        <f t="shared" si="23"/>
        <v>2.6828112753300002</v>
      </c>
      <c r="I184" s="23">
        <f t="shared" si="16"/>
        <v>0</v>
      </c>
      <c r="J184" s="23">
        <f t="shared" si="17"/>
        <v>0</v>
      </c>
      <c r="K184" s="23">
        <f t="shared" si="18"/>
        <v>0</v>
      </c>
      <c r="L184" s="23">
        <f t="shared" si="19"/>
        <v>100</v>
      </c>
      <c r="M184" s="22">
        <v>3.9883899891299999E-6</v>
      </c>
      <c r="N184" s="22">
        <v>2.20496672508E-3</v>
      </c>
      <c r="O184" s="22">
        <v>9.4964418299900002E-2</v>
      </c>
      <c r="P184" s="20">
        <f t="shared" si="20"/>
        <v>1.4866457532087889E-4</v>
      </c>
      <c r="Q184" s="20">
        <f t="shared" si="21"/>
        <v>8.2188663263642256E-2</v>
      </c>
      <c r="R184" s="20">
        <f t="shared" si="22"/>
        <v>3.5397353206747231</v>
      </c>
    </row>
    <row r="185" spans="1:18" ht="15" x14ac:dyDescent="0.25">
      <c r="A185" s="21" t="s">
        <v>415</v>
      </c>
      <c r="B185" s="21" t="s">
        <v>416</v>
      </c>
      <c r="C185" s="21" t="s">
        <v>37</v>
      </c>
      <c r="D185" s="22">
        <v>32.009035652000001</v>
      </c>
      <c r="E185" s="22">
        <v>0</v>
      </c>
      <c r="F185" s="22">
        <v>0</v>
      </c>
      <c r="G185" s="22">
        <v>0</v>
      </c>
      <c r="H185" s="22">
        <f t="shared" si="23"/>
        <v>32.009035652000001</v>
      </c>
      <c r="I185" s="23">
        <f t="shared" si="16"/>
        <v>0</v>
      </c>
      <c r="J185" s="23">
        <f t="shared" si="17"/>
        <v>0</v>
      </c>
      <c r="K185" s="23">
        <f t="shared" si="18"/>
        <v>0</v>
      </c>
      <c r="L185" s="23">
        <f t="shared" si="19"/>
        <v>100</v>
      </c>
      <c r="M185" s="22">
        <v>0.187167243254</v>
      </c>
      <c r="N185" s="22">
        <v>9.5985942019900003E-2</v>
      </c>
      <c r="O185" s="22">
        <v>0.679278932828</v>
      </c>
      <c r="P185" s="20">
        <f t="shared" si="20"/>
        <v>0.58473252768021255</v>
      </c>
      <c r="Q185" s="20">
        <f t="shared" si="21"/>
        <v>0.29987139588787509</v>
      </c>
      <c r="R185" s="20">
        <f t="shared" si="22"/>
        <v>2.1221474467805685</v>
      </c>
    </row>
    <row r="186" spans="1:18" ht="15" x14ac:dyDescent="0.25">
      <c r="A186" s="21" t="s">
        <v>417</v>
      </c>
      <c r="B186" s="21" t="s">
        <v>418</v>
      </c>
      <c r="C186" s="21" t="s">
        <v>37</v>
      </c>
      <c r="D186" s="22">
        <v>16.650194452699999</v>
      </c>
      <c r="E186" s="22">
        <v>0</v>
      </c>
      <c r="F186" s="22">
        <v>0</v>
      </c>
      <c r="G186" s="22">
        <v>0</v>
      </c>
      <c r="H186" s="22">
        <f t="shared" si="23"/>
        <v>16.650194452699999</v>
      </c>
      <c r="I186" s="23">
        <f t="shared" si="16"/>
        <v>0</v>
      </c>
      <c r="J186" s="23">
        <f t="shared" si="17"/>
        <v>0</v>
      </c>
      <c r="K186" s="23">
        <f t="shared" si="18"/>
        <v>0</v>
      </c>
      <c r="L186" s="23">
        <f t="shared" si="19"/>
        <v>100</v>
      </c>
      <c r="M186" s="22">
        <v>4.47544679747E-2</v>
      </c>
      <c r="N186" s="22">
        <v>7.0424451201899996E-2</v>
      </c>
      <c r="O186" s="22">
        <v>0.35047474119599997</v>
      </c>
      <c r="P186" s="20">
        <f t="shared" si="20"/>
        <v>0.26879246426724224</v>
      </c>
      <c r="Q186" s="20">
        <f t="shared" si="21"/>
        <v>0.42296473715044181</v>
      </c>
      <c r="R186" s="20">
        <f t="shared" si="22"/>
        <v>2.1049288174479361</v>
      </c>
    </row>
    <row r="187" spans="1:18" ht="15" x14ac:dyDescent="0.25">
      <c r="A187" s="21" t="s">
        <v>419</v>
      </c>
      <c r="B187" s="21" t="s">
        <v>420</v>
      </c>
      <c r="C187" s="21" t="s">
        <v>37</v>
      </c>
      <c r="D187" s="22">
        <v>2.4337773247499999</v>
      </c>
      <c r="E187" s="22">
        <v>0</v>
      </c>
      <c r="F187" s="22">
        <v>0</v>
      </c>
      <c r="G187" s="22">
        <v>0</v>
      </c>
      <c r="H187" s="22">
        <f t="shared" si="23"/>
        <v>2.4337773247499999</v>
      </c>
      <c r="I187" s="23">
        <f t="shared" si="16"/>
        <v>0</v>
      </c>
      <c r="J187" s="23">
        <f t="shared" si="17"/>
        <v>0</v>
      </c>
      <c r="K187" s="23">
        <f t="shared" si="18"/>
        <v>0</v>
      </c>
      <c r="L187" s="23">
        <f t="shared" si="19"/>
        <v>100</v>
      </c>
      <c r="M187" s="22">
        <v>0</v>
      </c>
      <c r="N187" s="22">
        <v>0</v>
      </c>
      <c r="O187" s="22">
        <v>0</v>
      </c>
      <c r="P187" s="20">
        <f t="shared" si="20"/>
        <v>0</v>
      </c>
      <c r="Q187" s="20">
        <f t="shared" si="21"/>
        <v>0</v>
      </c>
      <c r="R187" s="20">
        <f t="shared" si="22"/>
        <v>0</v>
      </c>
    </row>
    <row r="188" spans="1:18" ht="15" x14ac:dyDescent="0.25">
      <c r="A188" s="21" t="s">
        <v>421</v>
      </c>
      <c r="B188" s="21" t="s">
        <v>422</v>
      </c>
      <c r="C188" s="21" t="s">
        <v>37</v>
      </c>
      <c r="D188" s="22">
        <v>3.3903629304499998</v>
      </c>
      <c r="E188" s="22">
        <v>0</v>
      </c>
      <c r="F188" s="22">
        <v>0</v>
      </c>
      <c r="G188" s="22">
        <v>0</v>
      </c>
      <c r="H188" s="22">
        <f t="shared" si="23"/>
        <v>3.3903629304499998</v>
      </c>
      <c r="I188" s="23">
        <f t="shared" si="16"/>
        <v>0</v>
      </c>
      <c r="J188" s="23">
        <f t="shared" si="17"/>
        <v>0</v>
      </c>
      <c r="K188" s="23">
        <f t="shared" si="18"/>
        <v>0</v>
      </c>
      <c r="L188" s="23">
        <f t="shared" si="19"/>
        <v>100</v>
      </c>
      <c r="M188" s="22">
        <v>0.25018286304800003</v>
      </c>
      <c r="N188" s="22">
        <v>8.3237811225500002E-2</v>
      </c>
      <c r="O188" s="22">
        <v>0.25049282173600002</v>
      </c>
      <c r="P188" s="20">
        <f t="shared" si="20"/>
        <v>7.3792354441178807</v>
      </c>
      <c r="Q188" s="20">
        <f t="shared" si="21"/>
        <v>2.455129817457387</v>
      </c>
      <c r="R188" s="20">
        <f t="shared" si="22"/>
        <v>7.3883777894761344</v>
      </c>
    </row>
    <row r="189" spans="1:18" ht="15" x14ac:dyDescent="0.25">
      <c r="A189" s="21" t="s">
        <v>423</v>
      </c>
      <c r="B189" s="21" t="s">
        <v>424</v>
      </c>
      <c r="C189" s="21" t="s">
        <v>37</v>
      </c>
      <c r="D189" s="22">
        <v>3.3027322737999998</v>
      </c>
      <c r="E189" s="22">
        <v>0</v>
      </c>
      <c r="F189" s="22">
        <v>0</v>
      </c>
      <c r="G189" s="22">
        <v>0</v>
      </c>
      <c r="H189" s="22">
        <f t="shared" si="23"/>
        <v>3.3027322737999998</v>
      </c>
      <c r="I189" s="23">
        <f t="shared" si="16"/>
        <v>0</v>
      </c>
      <c r="J189" s="23">
        <f t="shared" si="17"/>
        <v>0</v>
      </c>
      <c r="K189" s="23">
        <f t="shared" si="18"/>
        <v>0</v>
      </c>
      <c r="L189" s="23">
        <f t="shared" si="19"/>
        <v>100</v>
      </c>
      <c r="M189" s="22">
        <v>1.6931155035599998E-2</v>
      </c>
      <c r="N189" s="22">
        <v>1.68338424852E-2</v>
      </c>
      <c r="O189" s="22">
        <v>0.10436349695699999</v>
      </c>
      <c r="P189" s="20">
        <f t="shared" si="20"/>
        <v>0.51264085708405449</v>
      </c>
      <c r="Q189" s="20">
        <f t="shared" si="21"/>
        <v>0.50969443144816617</v>
      </c>
      <c r="R189" s="20">
        <f t="shared" si="22"/>
        <v>3.1599139229327626</v>
      </c>
    </row>
    <row r="190" spans="1:18" ht="15" x14ac:dyDescent="0.25">
      <c r="A190" s="21" t="s">
        <v>425</v>
      </c>
      <c r="B190" s="21" t="s">
        <v>426</v>
      </c>
      <c r="C190" s="21" t="s">
        <v>37</v>
      </c>
      <c r="D190" s="22">
        <v>7.5123212739999996</v>
      </c>
      <c r="E190" s="22">
        <v>0</v>
      </c>
      <c r="F190" s="22">
        <v>1.5225053264099999E-3</v>
      </c>
      <c r="G190" s="22">
        <v>4.5698146581699996E-3</v>
      </c>
      <c r="H190" s="22">
        <f t="shared" si="23"/>
        <v>7.5062289540154197</v>
      </c>
      <c r="I190" s="23">
        <f t="shared" si="16"/>
        <v>0</v>
      </c>
      <c r="J190" s="23">
        <f t="shared" si="17"/>
        <v>2.0266776018743524E-2</v>
      </c>
      <c r="K190" s="23">
        <f t="shared" si="18"/>
        <v>6.0830926839964106E-2</v>
      </c>
      <c r="L190" s="23">
        <f t="shared" si="19"/>
        <v>99.918902297141301</v>
      </c>
      <c r="M190" s="22">
        <v>2.0246999999499999E-4</v>
      </c>
      <c r="N190" s="22">
        <v>2.5850251297E-4</v>
      </c>
      <c r="O190" s="22">
        <v>2.4720156825700002E-2</v>
      </c>
      <c r="P190" s="20">
        <f t="shared" si="20"/>
        <v>2.6951722724605082E-3</v>
      </c>
      <c r="Q190" s="20">
        <f t="shared" si="21"/>
        <v>3.4410470950526607E-3</v>
      </c>
      <c r="R190" s="20">
        <f t="shared" si="22"/>
        <v>0.32906149676074148</v>
      </c>
    </row>
    <row r="191" spans="1:18" ht="15" x14ac:dyDescent="0.25">
      <c r="A191" s="21" t="s">
        <v>427</v>
      </c>
      <c r="B191" s="21" t="s">
        <v>428</v>
      </c>
      <c r="C191" s="21" t="s">
        <v>37</v>
      </c>
      <c r="D191" s="22">
        <v>2.8882787589599999</v>
      </c>
      <c r="E191" s="22">
        <v>0</v>
      </c>
      <c r="F191" s="22">
        <v>0</v>
      </c>
      <c r="G191" s="22">
        <v>0</v>
      </c>
      <c r="H191" s="22">
        <f t="shared" si="23"/>
        <v>2.8882787589599999</v>
      </c>
      <c r="I191" s="23">
        <f t="shared" si="16"/>
        <v>0</v>
      </c>
      <c r="J191" s="23">
        <f t="shared" si="17"/>
        <v>0</v>
      </c>
      <c r="K191" s="23">
        <f t="shared" si="18"/>
        <v>0</v>
      </c>
      <c r="L191" s="23">
        <f t="shared" si="19"/>
        <v>100</v>
      </c>
      <c r="M191" s="22">
        <v>0</v>
      </c>
      <c r="N191" s="22">
        <v>0</v>
      </c>
      <c r="O191" s="22">
        <v>2.1289560000099999E-2</v>
      </c>
      <c r="P191" s="20">
        <f t="shared" si="20"/>
        <v>0</v>
      </c>
      <c r="Q191" s="20">
        <f t="shared" si="21"/>
        <v>0</v>
      </c>
      <c r="R191" s="20">
        <f t="shared" si="22"/>
        <v>0.73710198276588312</v>
      </c>
    </row>
    <row r="192" spans="1:18" ht="15" x14ac:dyDescent="0.25">
      <c r="A192" s="21" t="s">
        <v>429</v>
      </c>
      <c r="B192" s="21" t="s">
        <v>430</v>
      </c>
      <c r="C192" s="21" t="s">
        <v>37</v>
      </c>
      <c r="D192" s="22">
        <v>0.48216857752100001</v>
      </c>
      <c r="E192" s="22">
        <v>0</v>
      </c>
      <c r="F192" s="22">
        <v>0</v>
      </c>
      <c r="G192" s="22">
        <v>0</v>
      </c>
      <c r="H192" s="22">
        <f t="shared" si="23"/>
        <v>0.48216857752100001</v>
      </c>
      <c r="I192" s="23">
        <f t="shared" ref="I192:I255" si="24">E192/D192*100</f>
        <v>0</v>
      </c>
      <c r="J192" s="23">
        <f t="shared" ref="J192:J255" si="25">F192/D192*100</f>
        <v>0</v>
      </c>
      <c r="K192" s="23">
        <f t="shared" ref="K192:K255" si="26">G192/D192*100</f>
        <v>0</v>
      </c>
      <c r="L192" s="23">
        <f t="shared" ref="L192:L255" si="27">H192/D192*100</f>
        <v>100</v>
      </c>
      <c r="M192" s="22">
        <v>0</v>
      </c>
      <c r="N192" s="22">
        <v>0</v>
      </c>
      <c r="O192" s="22">
        <v>0</v>
      </c>
      <c r="P192" s="20">
        <f t="shared" ref="P192:P255" si="28">M192/D192*100</f>
        <v>0</v>
      </c>
      <c r="Q192" s="20">
        <f t="shared" ref="Q192:Q255" si="29">N192/D192*100</f>
        <v>0</v>
      </c>
      <c r="R192" s="20">
        <f t="shared" ref="R192:R255" si="30">O192/D192*100</f>
        <v>0</v>
      </c>
    </row>
    <row r="193" spans="1:18" ht="15" x14ac:dyDescent="0.25">
      <c r="A193" s="21" t="s">
        <v>431</v>
      </c>
      <c r="B193" s="21" t="s">
        <v>432</v>
      </c>
      <c r="C193" s="21" t="s">
        <v>37</v>
      </c>
      <c r="D193" s="22">
        <v>1.16552995463</v>
      </c>
      <c r="E193" s="22">
        <v>0</v>
      </c>
      <c r="F193" s="22">
        <v>0</v>
      </c>
      <c r="G193" s="22">
        <v>0</v>
      </c>
      <c r="H193" s="22">
        <f t="shared" ref="H193:H256" si="31">D193-E193-F193-G193</f>
        <v>1.16552995463</v>
      </c>
      <c r="I193" s="23">
        <f t="shared" si="24"/>
        <v>0</v>
      </c>
      <c r="J193" s="23">
        <f t="shared" si="25"/>
        <v>0</v>
      </c>
      <c r="K193" s="23">
        <f t="shared" si="26"/>
        <v>0</v>
      </c>
      <c r="L193" s="23">
        <f t="shared" si="27"/>
        <v>100</v>
      </c>
      <c r="M193" s="22">
        <v>0</v>
      </c>
      <c r="N193" s="22">
        <v>5.0752999994899996E-3</v>
      </c>
      <c r="O193" s="22">
        <v>7.6536054421399999E-3</v>
      </c>
      <c r="P193" s="20">
        <f t="shared" si="28"/>
        <v>0</v>
      </c>
      <c r="Q193" s="20">
        <f t="shared" si="29"/>
        <v>0.43544998387460271</v>
      </c>
      <c r="R193" s="20">
        <f t="shared" si="30"/>
        <v>0.65666312665208626</v>
      </c>
    </row>
    <row r="194" spans="1:18" ht="15" x14ac:dyDescent="0.25">
      <c r="A194" s="21" t="s">
        <v>433</v>
      </c>
      <c r="B194" s="21" t="s">
        <v>434</v>
      </c>
      <c r="C194" s="21" t="s">
        <v>37</v>
      </c>
      <c r="D194" s="22">
        <v>0.42665716666100001</v>
      </c>
      <c r="E194" s="22">
        <v>0</v>
      </c>
      <c r="F194" s="22">
        <v>7.3813178599300006E-2</v>
      </c>
      <c r="G194" s="22">
        <v>6.4427811995100004E-2</v>
      </c>
      <c r="H194" s="22">
        <f t="shared" si="31"/>
        <v>0.28841617606660003</v>
      </c>
      <c r="I194" s="23">
        <f t="shared" si="24"/>
        <v>0</v>
      </c>
      <c r="J194" s="23">
        <f t="shared" si="25"/>
        <v>17.300348937522518</v>
      </c>
      <c r="K194" s="23">
        <f t="shared" si="26"/>
        <v>15.10060466095277</v>
      </c>
      <c r="L194" s="23">
        <f t="shared" si="27"/>
        <v>67.599046401524703</v>
      </c>
      <c r="M194" s="22">
        <v>5.6765935313800003E-2</v>
      </c>
      <c r="N194" s="22">
        <v>1.9849420218899998E-2</v>
      </c>
      <c r="O194" s="22">
        <v>4.9415295094900002E-2</v>
      </c>
      <c r="P194" s="20">
        <f t="shared" si="28"/>
        <v>13.3048123293106</v>
      </c>
      <c r="Q194" s="20">
        <f t="shared" si="29"/>
        <v>4.6523114504886154</v>
      </c>
      <c r="R194" s="20">
        <f t="shared" si="30"/>
        <v>11.581967667769863</v>
      </c>
    </row>
    <row r="195" spans="1:18" ht="15" x14ac:dyDescent="0.25">
      <c r="A195" s="21" t="s">
        <v>435</v>
      </c>
      <c r="B195" s="21" t="s">
        <v>436</v>
      </c>
      <c r="C195" s="21" t="s">
        <v>37</v>
      </c>
      <c r="D195" s="22">
        <v>2.6093534946500001</v>
      </c>
      <c r="E195" s="22">
        <v>0</v>
      </c>
      <c r="F195" s="22">
        <v>6.3216222010500006E-2</v>
      </c>
      <c r="G195" s="22">
        <v>1.00883386584E-2</v>
      </c>
      <c r="H195" s="22">
        <f t="shared" si="31"/>
        <v>2.5360489339811001</v>
      </c>
      <c r="I195" s="23">
        <f t="shared" si="24"/>
        <v>0</v>
      </c>
      <c r="J195" s="23">
        <f t="shared" si="25"/>
        <v>2.4226775766531157</v>
      </c>
      <c r="K195" s="23">
        <f t="shared" si="26"/>
        <v>0.38662215292348406</v>
      </c>
      <c r="L195" s="23">
        <f t="shared" si="27"/>
        <v>97.190700270423406</v>
      </c>
      <c r="M195" s="22">
        <v>2.02767860305E-2</v>
      </c>
      <c r="N195" s="22">
        <v>2.1047368814899999E-2</v>
      </c>
      <c r="O195" s="22">
        <v>0.15006304227</v>
      </c>
      <c r="P195" s="20">
        <f t="shared" si="28"/>
        <v>0.77708083906890446</v>
      </c>
      <c r="Q195" s="20">
        <f t="shared" si="29"/>
        <v>0.80661239874374091</v>
      </c>
      <c r="R195" s="20">
        <f t="shared" si="30"/>
        <v>5.7509663821968431</v>
      </c>
    </row>
    <row r="196" spans="1:18" ht="15" x14ac:dyDescent="0.25">
      <c r="A196" s="21" t="s">
        <v>437</v>
      </c>
      <c r="B196" s="21" t="s">
        <v>438</v>
      </c>
      <c r="C196" s="21" t="s">
        <v>37</v>
      </c>
      <c r="D196" s="22">
        <v>1.3804443124000001</v>
      </c>
      <c r="E196" s="22">
        <v>0</v>
      </c>
      <c r="F196" s="22">
        <v>0</v>
      </c>
      <c r="G196" s="22">
        <v>0</v>
      </c>
      <c r="H196" s="22">
        <f t="shared" si="31"/>
        <v>1.3804443124000001</v>
      </c>
      <c r="I196" s="23">
        <f t="shared" si="24"/>
        <v>0</v>
      </c>
      <c r="J196" s="23">
        <f t="shared" si="25"/>
        <v>0</v>
      </c>
      <c r="K196" s="23">
        <f t="shared" si="26"/>
        <v>0</v>
      </c>
      <c r="L196" s="23">
        <f t="shared" si="27"/>
        <v>100</v>
      </c>
      <c r="M196" s="22">
        <v>0</v>
      </c>
      <c r="N196" s="22">
        <v>0</v>
      </c>
      <c r="O196" s="22">
        <v>0</v>
      </c>
      <c r="P196" s="20">
        <f t="shared" si="28"/>
        <v>0</v>
      </c>
      <c r="Q196" s="20">
        <f t="shared" si="29"/>
        <v>0</v>
      </c>
      <c r="R196" s="20">
        <f t="shared" si="30"/>
        <v>0</v>
      </c>
    </row>
    <row r="197" spans="1:18" ht="15" x14ac:dyDescent="0.25">
      <c r="A197" s="21" t="s">
        <v>439</v>
      </c>
      <c r="B197" s="21" t="s">
        <v>440</v>
      </c>
      <c r="C197" s="21" t="s">
        <v>37</v>
      </c>
      <c r="D197" s="22">
        <v>0.26971707559300001</v>
      </c>
      <c r="E197" s="22">
        <v>0</v>
      </c>
      <c r="F197" s="22">
        <v>0</v>
      </c>
      <c r="G197" s="22">
        <v>0</v>
      </c>
      <c r="H197" s="22">
        <f t="shared" si="31"/>
        <v>0.26971707559300001</v>
      </c>
      <c r="I197" s="23">
        <f t="shared" si="24"/>
        <v>0</v>
      </c>
      <c r="J197" s="23">
        <f t="shared" si="25"/>
        <v>0</v>
      </c>
      <c r="K197" s="23">
        <f t="shared" si="26"/>
        <v>0</v>
      </c>
      <c r="L197" s="23">
        <f t="shared" si="27"/>
        <v>100</v>
      </c>
      <c r="M197" s="22">
        <v>0</v>
      </c>
      <c r="N197" s="22">
        <v>0</v>
      </c>
      <c r="O197" s="22">
        <v>0</v>
      </c>
      <c r="P197" s="20">
        <f t="shared" si="28"/>
        <v>0</v>
      </c>
      <c r="Q197" s="20">
        <f t="shared" si="29"/>
        <v>0</v>
      </c>
      <c r="R197" s="20">
        <f t="shared" si="30"/>
        <v>0</v>
      </c>
    </row>
    <row r="198" spans="1:18" ht="15" x14ac:dyDescent="0.25">
      <c r="A198" s="21" t="s">
        <v>441</v>
      </c>
      <c r="B198" s="21" t="s">
        <v>442</v>
      </c>
      <c r="C198" s="21" t="s">
        <v>37</v>
      </c>
      <c r="D198" s="22">
        <v>0.53303456390299997</v>
      </c>
      <c r="E198" s="22">
        <v>0</v>
      </c>
      <c r="F198" s="22">
        <v>0</v>
      </c>
      <c r="G198" s="22">
        <v>0</v>
      </c>
      <c r="H198" s="22">
        <f t="shared" si="31"/>
        <v>0.53303456390299997</v>
      </c>
      <c r="I198" s="23">
        <f t="shared" si="24"/>
        <v>0</v>
      </c>
      <c r="J198" s="23">
        <f t="shared" si="25"/>
        <v>0</v>
      </c>
      <c r="K198" s="23">
        <f t="shared" si="26"/>
        <v>0</v>
      </c>
      <c r="L198" s="23">
        <f t="shared" si="27"/>
        <v>100</v>
      </c>
      <c r="M198" s="22">
        <v>0</v>
      </c>
      <c r="N198" s="22">
        <v>0</v>
      </c>
      <c r="O198" s="22">
        <v>0</v>
      </c>
      <c r="P198" s="20">
        <f t="shared" si="28"/>
        <v>0</v>
      </c>
      <c r="Q198" s="20">
        <f t="shared" si="29"/>
        <v>0</v>
      </c>
      <c r="R198" s="20">
        <f t="shared" si="30"/>
        <v>0</v>
      </c>
    </row>
    <row r="199" spans="1:18" ht="15" x14ac:dyDescent="0.25">
      <c r="A199" s="21" t="s">
        <v>443</v>
      </c>
      <c r="B199" s="21" t="s">
        <v>444</v>
      </c>
      <c r="C199" s="21" t="s">
        <v>37</v>
      </c>
      <c r="D199" s="22">
        <v>0.15739808113100001</v>
      </c>
      <c r="E199" s="22">
        <v>0</v>
      </c>
      <c r="F199" s="22">
        <v>0</v>
      </c>
      <c r="G199" s="22">
        <v>0</v>
      </c>
      <c r="H199" s="22">
        <f t="shared" si="31"/>
        <v>0.15739808113100001</v>
      </c>
      <c r="I199" s="23">
        <f t="shared" si="24"/>
        <v>0</v>
      </c>
      <c r="J199" s="23">
        <f t="shared" si="25"/>
        <v>0</v>
      </c>
      <c r="K199" s="23">
        <f t="shared" si="26"/>
        <v>0</v>
      </c>
      <c r="L199" s="23">
        <f t="shared" si="27"/>
        <v>100</v>
      </c>
      <c r="M199" s="22">
        <v>0</v>
      </c>
      <c r="N199" s="22">
        <v>0</v>
      </c>
      <c r="O199" s="22">
        <v>3.0388368656899999E-2</v>
      </c>
      <c r="P199" s="20">
        <f t="shared" si="28"/>
        <v>0</v>
      </c>
      <c r="Q199" s="20">
        <f t="shared" si="29"/>
        <v>0</v>
      </c>
      <c r="R199" s="20">
        <f t="shared" si="30"/>
        <v>19.306695760546297</v>
      </c>
    </row>
    <row r="200" spans="1:18" ht="15" x14ac:dyDescent="0.25">
      <c r="A200" s="21" t="s">
        <v>445</v>
      </c>
      <c r="B200" s="21" t="s">
        <v>446</v>
      </c>
      <c r="C200" s="21" t="s">
        <v>37</v>
      </c>
      <c r="D200" s="22">
        <v>1.1656984938699999</v>
      </c>
      <c r="E200" s="22">
        <v>0</v>
      </c>
      <c r="F200" s="22">
        <v>0</v>
      </c>
      <c r="G200" s="22">
        <v>0</v>
      </c>
      <c r="H200" s="22">
        <f t="shared" si="31"/>
        <v>1.1656984938699999</v>
      </c>
      <c r="I200" s="23">
        <f t="shared" si="24"/>
        <v>0</v>
      </c>
      <c r="J200" s="23">
        <f t="shared" si="25"/>
        <v>0</v>
      </c>
      <c r="K200" s="23">
        <f t="shared" si="26"/>
        <v>0</v>
      </c>
      <c r="L200" s="23">
        <f t="shared" si="27"/>
        <v>100</v>
      </c>
      <c r="M200" s="22">
        <v>0</v>
      </c>
      <c r="N200" s="22">
        <v>0</v>
      </c>
      <c r="O200" s="22">
        <v>6.6764005603800001E-3</v>
      </c>
      <c r="P200" s="20">
        <f t="shared" si="28"/>
        <v>0</v>
      </c>
      <c r="Q200" s="20">
        <f t="shared" si="29"/>
        <v>0</v>
      </c>
      <c r="R200" s="20">
        <f t="shared" si="30"/>
        <v>0.57273819907024437</v>
      </c>
    </row>
    <row r="201" spans="1:18" ht="15" x14ac:dyDescent="0.25">
      <c r="A201" s="21" t="s">
        <v>447</v>
      </c>
      <c r="B201" s="21" t="s">
        <v>448</v>
      </c>
      <c r="C201" s="21" t="s">
        <v>37</v>
      </c>
      <c r="D201" s="22">
        <v>14.5228679304</v>
      </c>
      <c r="E201" s="22">
        <v>0</v>
      </c>
      <c r="F201" s="22">
        <v>0</v>
      </c>
      <c r="G201" s="22">
        <v>0</v>
      </c>
      <c r="H201" s="22">
        <f t="shared" si="31"/>
        <v>14.5228679304</v>
      </c>
      <c r="I201" s="23">
        <f t="shared" si="24"/>
        <v>0</v>
      </c>
      <c r="J201" s="23">
        <f t="shared" si="25"/>
        <v>0</v>
      </c>
      <c r="K201" s="23">
        <f t="shared" si="26"/>
        <v>0</v>
      </c>
      <c r="L201" s="23">
        <f t="shared" si="27"/>
        <v>100</v>
      </c>
      <c r="M201" s="22">
        <v>9.0893830850299999E-3</v>
      </c>
      <c r="N201" s="22">
        <v>4.6476444404100002E-2</v>
      </c>
      <c r="O201" s="22">
        <v>0.21406157970600001</v>
      </c>
      <c r="P201" s="20">
        <f t="shared" si="28"/>
        <v>6.258669519402324E-2</v>
      </c>
      <c r="Q201" s="20">
        <f t="shared" si="29"/>
        <v>0.32002249574144487</v>
      </c>
      <c r="R201" s="20">
        <f t="shared" si="30"/>
        <v>1.4739621728427035</v>
      </c>
    </row>
    <row r="202" spans="1:18" ht="15" x14ac:dyDescent="0.25">
      <c r="A202" s="21" t="s">
        <v>449</v>
      </c>
      <c r="B202" s="21" t="s">
        <v>450</v>
      </c>
      <c r="C202" s="21" t="s">
        <v>37</v>
      </c>
      <c r="D202" s="22">
        <v>9.2527197447000002</v>
      </c>
      <c r="E202" s="22">
        <v>0</v>
      </c>
      <c r="F202" s="22">
        <v>0</v>
      </c>
      <c r="G202" s="22">
        <v>0</v>
      </c>
      <c r="H202" s="22">
        <f t="shared" si="31"/>
        <v>9.2527197447000002</v>
      </c>
      <c r="I202" s="23">
        <f t="shared" si="24"/>
        <v>0</v>
      </c>
      <c r="J202" s="23">
        <f t="shared" si="25"/>
        <v>0</v>
      </c>
      <c r="K202" s="23">
        <f t="shared" si="26"/>
        <v>0</v>
      </c>
      <c r="L202" s="23">
        <f t="shared" si="27"/>
        <v>100</v>
      </c>
      <c r="M202" s="22">
        <v>7.61886642123E-2</v>
      </c>
      <c r="N202" s="22">
        <v>4.8985430266800002E-2</v>
      </c>
      <c r="O202" s="22">
        <v>0.173411389428</v>
      </c>
      <c r="P202" s="20">
        <f t="shared" si="28"/>
        <v>0.82341912772124337</v>
      </c>
      <c r="Q202" s="20">
        <f t="shared" si="29"/>
        <v>0.52941655662767784</v>
      </c>
      <c r="R202" s="20">
        <f t="shared" si="30"/>
        <v>1.8741666689659635</v>
      </c>
    </row>
    <row r="203" spans="1:18" ht="15" x14ac:dyDescent="0.25">
      <c r="A203" s="21" t="s">
        <v>451</v>
      </c>
      <c r="B203" s="21" t="s">
        <v>452</v>
      </c>
      <c r="C203" s="21" t="s">
        <v>37</v>
      </c>
      <c r="D203" s="22">
        <v>5.39830322184</v>
      </c>
      <c r="E203" s="22">
        <v>0</v>
      </c>
      <c r="F203" s="22">
        <v>0</v>
      </c>
      <c r="G203" s="22">
        <v>0</v>
      </c>
      <c r="H203" s="22">
        <f t="shared" si="31"/>
        <v>5.39830322184</v>
      </c>
      <c r="I203" s="23">
        <f t="shared" si="24"/>
        <v>0</v>
      </c>
      <c r="J203" s="23">
        <f t="shared" si="25"/>
        <v>0</v>
      </c>
      <c r="K203" s="23">
        <f t="shared" si="26"/>
        <v>0</v>
      </c>
      <c r="L203" s="23">
        <f t="shared" si="27"/>
        <v>100</v>
      </c>
      <c r="M203" s="22">
        <v>1.1726909964799999E-5</v>
      </c>
      <c r="N203" s="22">
        <v>6.9254358970799996E-5</v>
      </c>
      <c r="O203" s="22">
        <v>0.23732140097500001</v>
      </c>
      <c r="P203" s="20">
        <f t="shared" si="28"/>
        <v>2.1723325798662544E-4</v>
      </c>
      <c r="Q203" s="20">
        <f t="shared" si="29"/>
        <v>1.2828912368356145E-3</v>
      </c>
      <c r="R203" s="20">
        <f t="shared" si="30"/>
        <v>4.3962221317036265</v>
      </c>
    </row>
    <row r="204" spans="1:18" ht="15" x14ac:dyDescent="0.25">
      <c r="A204" s="21" t="s">
        <v>453</v>
      </c>
      <c r="B204" s="21" t="s">
        <v>454</v>
      </c>
      <c r="C204" s="21" t="s">
        <v>37</v>
      </c>
      <c r="D204" s="22">
        <v>1.9644555482499999</v>
      </c>
      <c r="E204" s="22">
        <v>0</v>
      </c>
      <c r="F204" s="22">
        <v>0</v>
      </c>
      <c r="G204" s="22">
        <v>0</v>
      </c>
      <c r="H204" s="22">
        <f t="shared" si="31"/>
        <v>1.9644555482499999</v>
      </c>
      <c r="I204" s="23">
        <f t="shared" si="24"/>
        <v>0</v>
      </c>
      <c r="J204" s="23">
        <f t="shared" si="25"/>
        <v>0</v>
      </c>
      <c r="K204" s="23">
        <f t="shared" si="26"/>
        <v>0</v>
      </c>
      <c r="L204" s="23">
        <f t="shared" si="27"/>
        <v>100</v>
      </c>
      <c r="M204" s="22">
        <v>0</v>
      </c>
      <c r="N204" s="22">
        <v>0</v>
      </c>
      <c r="O204" s="22">
        <v>0</v>
      </c>
      <c r="P204" s="20">
        <f t="shared" si="28"/>
        <v>0</v>
      </c>
      <c r="Q204" s="20">
        <f t="shared" si="29"/>
        <v>0</v>
      </c>
      <c r="R204" s="20">
        <f t="shared" si="30"/>
        <v>0</v>
      </c>
    </row>
    <row r="205" spans="1:18" ht="15" x14ac:dyDescent="0.25">
      <c r="A205" s="21" t="s">
        <v>455</v>
      </c>
      <c r="B205" s="21" t="s">
        <v>456</v>
      </c>
      <c r="C205" s="21" t="s">
        <v>37</v>
      </c>
      <c r="D205" s="22">
        <v>1.03547919792</v>
      </c>
      <c r="E205" s="22">
        <v>0</v>
      </c>
      <c r="F205" s="22">
        <v>0</v>
      </c>
      <c r="G205" s="22">
        <v>0</v>
      </c>
      <c r="H205" s="22">
        <f t="shared" si="31"/>
        <v>1.03547919792</v>
      </c>
      <c r="I205" s="23">
        <f t="shared" si="24"/>
        <v>0</v>
      </c>
      <c r="J205" s="23">
        <f t="shared" si="25"/>
        <v>0</v>
      </c>
      <c r="K205" s="23">
        <f t="shared" si="26"/>
        <v>0</v>
      </c>
      <c r="L205" s="23">
        <f t="shared" si="27"/>
        <v>100</v>
      </c>
      <c r="M205" s="22">
        <v>0</v>
      </c>
      <c r="N205" s="22">
        <v>0</v>
      </c>
      <c r="O205" s="22">
        <v>0</v>
      </c>
      <c r="P205" s="20">
        <f t="shared" si="28"/>
        <v>0</v>
      </c>
      <c r="Q205" s="20">
        <f t="shared" si="29"/>
        <v>0</v>
      </c>
      <c r="R205" s="20">
        <f t="shared" si="30"/>
        <v>0</v>
      </c>
    </row>
    <row r="206" spans="1:18" ht="15" x14ac:dyDescent="0.25">
      <c r="A206" s="21" t="s">
        <v>457</v>
      </c>
      <c r="B206" s="21" t="s">
        <v>458</v>
      </c>
      <c r="C206" s="21" t="s">
        <v>37</v>
      </c>
      <c r="D206" s="22">
        <v>3.3290894086399998</v>
      </c>
      <c r="E206" s="22">
        <v>0</v>
      </c>
      <c r="F206" s="22">
        <v>0</v>
      </c>
      <c r="G206" s="22">
        <v>0</v>
      </c>
      <c r="H206" s="22">
        <f t="shared" si="31"/>
        <v>3.3290894086399998</v>
      </c>
      <c r="I206" s="23">
        <f t="shared" si="24"/>
        <v>0</v>
      </c>
      <c r="J206" s="23">
        <f t="shared" si="25"/>
        <v>0</v>
      </c>
      <c r="K206" s="23">
        <f t="shared" si="26"/>
        <v>0</v>
      </c>
      <c r="L206" s="23">
        <f t="shared" si="27"/>
        <v>100</v>
      </c>
      <c r="M206" s="22">
        <v>3.9658008346200001E-3</v>
      </c>
      <c r="N206" s="22">
        <v>6.5494624289400005E-4</v>
      </c>
      <c r="O206" s="22">
        <v>0.42762031385999999</v>
      </c>
      <c r="P206" s="20">
        <f t="shared" si="28"/>
        <v>0.11912569317986896</v>
      </c>
      <c r="Q206" s="20">
        <f t="shared" si="29"/>
        <v>1.9673435059875989E-2</v>
      </c>
      <c r="R206" s="20">
        <f t="shared" si="30"/>
        <v>12.844963332922067</v>
      </c>
    </row>
    <row r="207" spans="1:18" ht="15" x14ac:dyDescent="0.25">
      <c r="A207" s="21" t="s">
        <v>459</v>
      </c>
      <c r="B207" s="21" t="s">
        <v>460</v>
      </c>
      <c r="C207" s="21" t="s">
        <v>37</v>
      </c>
      <c r="D207" s="22">
        <v>4.7895502386300004</v>
      </c>
      <c r="E207" s="22">
        <v>0</v>
      </c>
      <c r="F207" s="22">
        <v>0</v>
      </c>
      <c r="G207" s="22">
        <v>0</v>
      </c>
      <c r="H207" s="22">
        <f t="shared" si="31"/>
        <v>4.7895502386300004</v>
      </c>
      <c r="I207" s="23">
        <f t="shared" si="24"/>
        <v>0</v>
      </c>
      <c r="J207" s="23">
        <f t="shared" si="25"/>
        <v>0</v>
      </c>
      <c r="K207" s="23">
        <f t="shared" si="26"/>
        <v>0</v>
      </c>
      <c r="L207" s="23">
        <f t="shared" si="27"/>
        <v>100</v>
      </c>
      <c r="M207" s="22">
        <v>0</v>
      </c>
      <c r="N207" s="22">
        <v>0</v>
      </c>
      <c r="O207" s="22">
        <v>0</v>
      </c>
      <c r="P207" s="20">
        <f t="shared" si="28"/>
        <v>0</v>
      </c>
      <c r="Q207" s="20">
        <f t="shared" si="29"/>
        <v>0</v>
      </c>
      <c r="R207" s="20">
        <f t="shared" si="30"/>
        <v>0</v>
      </c>
    </row>
    <row r="208" spans="1:18" ht="15" x14ac:dyDescent="0.25">
      <c r="A208" s="21" t="s">
        <v>461</v>
      </c>
      <c r="B208" s="21" t="s">
        <v>462</v>
      </c>
      <c r="C208" s="21" t="s">
        <v>37</v>
      </c>
      <c r="D208" s="22">
        <v>0.74976207842800002</v>
      </c>
      <c r="E208" s="22">
        <v>0</v>
      </c>
      <c r="F208" s="22">
        <v>0</v>
      </c>
      <c r="G208" s="22">
        <v>0</v>
      </c>
      <c r="H208" s="22">
        <f t="shared" si="31"/>
        <v>0.74976207842800002</v>
      </c>
      <c r="I208" s="23">
        <f t="shared" si="24"/>
        <v>0</v>
      </c>
      <c r="J208" s="23">
        <f t="shared" si="25"/>
        <v>0</v>
      </c>
      <c r="K208" s="23">
        <f t="shared" si="26"/>
        <v>0</v>
      </c>
      <c r="L208" s="23">
        <f t="shared" si="27"/>
        <v>100</v>
      </c>
      <c r="M208" s="22">
        <v>0</v>
      </c>
      <c r="N208" s="22">
        <v>0</v>
      </c>
      <c r="O208" s="22">
        <v>0</v>
      </c>
      <c r="P208" s="20">
        <f t="shared" si="28"/>
        <v>0</v>
      </c>
      <c r="Q208" s="20">
        <f t="shared" si="29"/>
        <v>0</v>
      </c>
      <c r="R208" s="20">
        <f t="shared" si="30"/>
        <v>0</v>
      </c>
    </row>
    <row r="209" spans="1:18" ht="15" x14ac:dyDescent="0.25">
      <c r="A209" s="21" t="s">
        <v>463</v>
      </c>
      <c r="B209" s="21" t="s">
        <v>464</v>
      </c>
      <c r="C209" s="21" t="s">
        <v>37</v>
      </c>
      <c r="D209" s="22">
        <v>1.71604912924</v>
      </c>
      <c r="E209" s="22">
        <v>0</v>
      </c>
      <c r="F209" s="22">
        <v>0</v>
      </c>
      <c r="G209" s="22">
        <v>0</v>
      </c>
      <c r="H209" s="22">
        <f t="shared" si="31"/>
        <v>1.71604912924</v>
      </c>
      <c r="I209" s="23">
        <f t="shared" si="24"/>
        <v>0</v>
      </c>
      <c r="J209" s="23">
        <f t="shared" si="25"/>
        <v>0</v>
      </c>
      <c r="K209" s="23">
        <f t="shared" si="26"/>
        <v>0</v>
      </c>
      <c r="L209" s="23">
        <f t="shared" si="27"/>
        <v>100</v>
      </c>
      <c r="M209" s="22">
        <v>0</v>
      </c>
      <c r="N209" s="22">
        <v>0</v>
      </c>
      <c r="O209" s="22">
        <v>0</v>
      </c>
      <c r="P209" s="20">
        <f t="shared" si="28"/>
        <v>0</v>
      </c>
      <c r="Q209" s="20">
        <f t="shared" si="29"/>
        <v>0</v>
      </c>
      <c r="R209" s="20">
        <f t="shared" si="30"/>
        <v>0</v>
      </c>
    </row>
    <row r="210" spans="1:18" ht="15" x14ac:dyDescent="0.25">
      <c r="A210" s="21" t="s">
        <v>465</v>
      </c>
      <c r="B210" s="21" t="s">
        <v>466</v>
      </c>
      <c r="C210" s="21" t="s">
        <v>37</v>
      </c>
      <c r="D210" s="22">
        <v>1.2460663949699999</v>
      </c>
      <c r="E210" s="22">
        <v>0</v>
      </c>
      <c r="F210" s="22">
        <v>0</v>
      </c>
      <c r="G210" s="22">
        <v>0</v>
      </c>
      <c r="H210" s="22">
        <f t="shared" si="31"/>
        <v>1.2460663949699999</v>
      </c>
      <c r="I210" s="23">
        <f t="shared" si="24"/>
        <v>0</v>
      </c>
      <c r="J210" s="23">
        <f t="shared" si="25"/>
        <v>0</v>
      </c>
      <c r="K210" s="23">
        <f t="shared" si="26"/>
        <v>0</v>
      </c>
      <c r="L210" s="23">
        <f t="shared" si="27"/>
        <v>100</v>
      </c>
      <c r="M210" s="22">
        <v>0</v>
      </c>
      <c r="N210" s="22">
        <v>0</v>
      </c>
      <c r="O210" s="22">
        <v>8.2332210850500004E-4</v>
      </c>
      <c r="P210" s="20">
        <f t="shared" si="28"/>
        <v>0</v>
      </c>
      <c r="Q210" s="20">
        <f t="shared" si="29"/>
        <v>0</v>
      </c>
      <c r="R210" s="20">
        <f t="shared" si="30"/>
        <v>6.6073694935398858E-2</v>
      </c>
    </row>
    <row r="211" spans="1:18" ht="15" x14ac:dyDescent="0.25">
      <c r="A211" s="21" t="s">
        <v>467</v>
      </c>
      <c r="B211" s="21" t="s">
        <v>468</v>
      </c>
      <c r="C211" s="21" t="s">
        <v>37</v>
      </c>
      <c r="D211" s="22">
        <v>3.18049350692</v>
      </c>
      <c r="E211" s="22">
        <v>0</v>
      </c>
      <c r="F211" s="22">
        <v>0</v>
      </c>
      <c r="G211" s="22">
        <v>0</v>
      </c>
      <c r="H211" s="22">
        <f t="shared" si="31"/>
        <v>3.18049350692</v>
      </c>
      <c r="I211" s="23">
        <f t="shared" si="24"/>
        <v>0</v>
      </c>
      <c r="J211" s="23">
        <f t="shared" si="25"/>
        <v>0</v>
      </c>
      <c r="K211" s="23">
        <f t="shared" si="26"/>
        <v>0</v>
      </c>
      <c r="L211" s="23">
        <f t="shared" si="27"/>
        <v>100</v>
      </c>
      <c r="M211" s="22">
        <v>0</v>
      </c>
      <c r="N211" s="22">
        <v>0</v>
      </c>
      <c r="O211" s="22">
        <v>9.3150200001899993E-3</v>
      </c>
      <c r="P211" s="20">
        <f t="shared" si="28"/>
        <v>0</v>
      </c>
      <c r="Q211" s="20">
        <f t="shared" si="29"/>
        <v>0</v>
      </c>
      <c r="R211" s="20">
        <f t="shared" si="30"/>
        <v>0.29287970498674887</v>
      </c>
    </row>
    <row r="212" spans="1:18" ht="15" x14ac:dyDescent="0.25">
      <c r="A212" s="21" t="s">
        <v>469</v>
      </c>
      <c r="B212" s="21" t="s">
        <v>470</v>
      </c>
      <c r="C212" s="21" t="s">
        <v>37</v>
      </c>
      <c r="D212" s="22">
        <v>0.67979826931800003</v>
      </c>
      <c r="E212" s="22">
        <v>0</v>
      </c>
      <c r="F212" s="22">
        <v>0</v>
      </c>
      <c r="G212" s="22">
        <v>0</v>
      </c>
      <c r="H212" s="22">
        <f t="shared" si="31"/>
        <v>0.67979826931800003</v>
      </c>
      <c r="I212" s="23">
        <f t="shared" si="24"/>
        <v>0</v>
      </c>
      <c r="J212" s="23">
        <f t="shared" si="25"/>
        <v>0</v>
      </c>
      <c r="K212" s="23">
        <f t="shared" si="26"/>
        <v>0</v>
      </c>
      <c r="L212" s="23">
        <f t="shared" si="27"/>
        <v>100</v>
      </c>
      <c r="M212" s="22">
        <v>0</v>
      </c>
      <c r="N212" s="22">
        <v>0</v>
      </c>
      <c r="O212" s="22">
        <v>3.20193600506E-3</v>
      </c>
      <c r="P212" s="20">
        <f t="shared" si="28"/>
        <v>0</v>
      </c>
      <c r="Q212" s="20">
        <f t="shared" si="29"/>
        <v>0</v>
      </c>
      <c r="R212" s="20">
        <f t="shared" si="30"/>
        <v>0.47101267384400758</v>
      </c>
    </row>
    <row r="213" spans="1:18" ht="15" x14ac:dyDescent="0.25">
      <c r="A213" s="21" t="s">
        <v>471</v>
      </c>
      <c r="B213" s="21" t="s">
        <v>472</v>
      </c>
      <c r="C213" s="21" t="s">
        <v>37</v>
      </c>
      <c r="D213" s="22">
        <v>0.107211217744</v>
      </c>
      <c r="E213" s="22">
        <v>0</v>
      </c>
      <c r="F213" s="22">
        <v>0</v>
      </c>
      <c r="G213" s="22">
        <v>0</v>
      </c>
      <c r="H213" s="22">
        <f t="shared" si="31"/>
        <v>0.107211217744</v>
      </c>
      <c r="I213" s="23">
        <f t="shared" si="24"/>
        <v>0</v>
      </c>
      <c r="J213" s="23">
        <f t="shared" si="25"/>
        <v>0</v>
      </c>
      <c r="K213" s="23">
        <f t="shared" si="26"/>
        <v>0</v>
      </c>
      <c r="L213" s="23">
        <f t="shared" si="27"/>
        <v>100</v>
      </c>
      <c r="M213" s="22">
        <v>0</v>
      </c>
      <c r="N213" s="22">
        <v>0</v>
      </c>
      <c r="O213" s="22">
        <v>0</v>
      </c>
      <c r="P213" s="20">
        <f t="shared" si="28"/>
        <v>0</v>
      </c>
      <c r="Q213" s="20">
        <f t="shared" si="29"/>
        <v>0</v>
      </c>
      <c r="R213" s="20">
        <f t="shared" si="30"/>
        <v>0</v>
      </c>
    </row>
    <row r="214" spans="1:18" ht="15" x14ac:dyDescent="0.25">
      <c r="A214" s="21" t="s">
        <v>473</v>
      </c>
      <c r="B214" s="21" t="s">
        <v>474</v>
      </c>
      <c r="C214" s="21" t="s">
        <v>37</v>
      </c>
      <c r="D214" s="22">
        <v>0.82284569248299999</v>
      </c>
      <c r="E214" s="22">
        <v>0</v>
      </c>
      <c r="F214" s="22">
        <v>0</v>
      </c>
      <c r="G214" s="22">
        <v>0</v>
      </c>
      <c r="H214" s="22">
        <f t="shared" si="31"/>
        <v>0.82284569248299999</v>
      </c>
      <c r="I214" s="23">
        <f t="shared" si="24"/>
        <v>0</v>
      </c>
      <c r="J214" s="23">
        <f t="shared" si="25"/>
        <v>0</v>
      </c>
      <c r="K214" s="23">
        <f t="shared" si="26"/>
        <v>0</v>
      </c>
      <c r="L214" s="23">
        <f t="shared" si="27"/>
        <v>100</v>
      </c>
      <c r="M214" s="22">
        <v>0.52540949527500003</v>
      </c>
      <c r="N214" s="22">
        <v>8.1907505983899995E-2</v>
      </c>
      <c r="O214" s="22">
        <v>0.133294216627</v>
      </c>
      <c r="P214" s="20">
        <f t="shared" si="28"/>
        <v>63.852736919547645</v>
      </c>
      <c r="Q214" s="20">
        <f t="shared" si="29"/>
        <v>9.9541757017330692</v>
      </c>
      <c r="R214" s="20">
        <f t="shared" si="30"/>
        <v>16.199175355074715</v>
      </c>
    </row>
    <row r="215" spans="1:18" ht="15" x14ac:dyDescent="0.25">
      <c r="A215" s="21" t="s">
        <v>475</v>
      </c>
      <c r="B215" s="21" t="s">
        <v>476</v>
      </c>
      <c r="C215" s="21" t="s">
        <v>37</v>
      </c>
      <c r="D215" s="22">
        <v>0.190141328715</v>
      </c>
      <c r="E215" s="22">
        <v>0</v>
      </c>
      <c r="F215" s="22">
        <v>0</v>
      </c>
      <c r="G215" s="22">
        <v>1.7256403607600001E-4</v>
      </c>
      <c r="H215" s="22">
        <f t="shared" si="31"/>
        <v>0.18996876467892401</v>
      </c>
      <c r="I215" s="23">
        <f t="shared" si="24"/>
        <v>0</v>
      </c>
      <c r="J215" s="23">
        <f t="shared" si="25"/>
        <v>0</v>
      </c>
      <c r="K215" s="23">
        <f t="shared" si="26"/>
        <v>9.075566960755474E-2</v>
      </c>
      <c r="L215" s="23">
        <f t="shared" si="27"/>
        <v>99.909244330392454</v>
      </c>
      <c r="M215" s="22">
        <v>0</v>
      </c>
      <c r="N215" s="22">
        <v>0</v>
      </c>
      <c r="O215" s="22">
        <v>5.1866156594299996E-3</v>
      </c>
      <c r="P215" s="20">
        <f t="shared" si="28"/>
        <v>0</v>
      </c>
      <c r="Q215" s="20">
        <f t="shared" si="29"/>
        <v>0</v>
      </c>
      <c r="R215" s="20">
        <f t="shared" si="30"/>
        <v>2.7277687047218127</v>
      </c>
    </row>
    <row r="216" spans="1:18" ht="15" x14ac:dyDescent="0.25">
      <c r="A216" s="21" t="s">
        <v>477</v>
      </c>
      <c r="B216" s="21" t="s">
        <v>478</v>
      </c>
      <c r="C216" s="21" t="s">
        <v>37</v>
      </c>
      <c r="D216" s="22">
        <v>0.90979315164100005</v>
      </c>
      <c r="E216" s="22">
        <v>0</v>
      </c>
      <c r="F216" s="22">
        <v>0</v>
      </c>
      <c r="G216" s="22">
        <v>0</v>
      </c>
      <c r="H216" s="22">
        <f t="shared" si="31"/>
        <v>0.90979315164100005</v>
      </c>
      <c r="I216" s="23">
        <f t="shared" si="24"/>
        <v>0</v>
      </c>
      <c r="J216" s="23">
        <f t="shared" si="25"/>
        <v>0</v>
      </c>
      <c r="K216" s="23">
        <f t="shared" si="26"/>
        <v>0</v>
      </c>
      <c r="L216" s="23">
        <f t="shared" si="27"/>
        <v>100</v>
      </c>
      <c r="M216" s="22">
        <v>0</v>
      </c>
      <c r="N216" s="22">
        <v>1.5931944803499999E-2</v>
      </c>
      <c r="O216" s="22">
        <v>1.8632935018000001E-2</v>
      </c>
      <c r="P216" s="20">
        <f t="shared" si="28"/>
        <v>0</v>
      </c>
      <c r="Q216" s="20">
        <f t="shared" si="29"/>
        <v>1.7511612144764381</v>
      </c>
      <c r="R216" s="20">
        <f t="shared" si="30"/>
        <v>2.0480408084399899</v>
      </c>
    </row>
    <row r="217" spans="1:18" ht="15" x14ac:dyDescent="0.25">
      <c r="A217" s="21" t="s">
        <v>479</v>
      </c>
      <c r="B217" s="21" t="s">
        <v>480</v>
      </c>
      <c r="C217" s="21" t="s">
        <v>37</v>
      </c>
      <c r="D217" s="22">
        <v>0.201223522185</v>
      </c>
      <c r="E217" s="22">
        <v>0</v>
      </c>
      <c r="F217" s="22">
        <v>0</v>
      </c>
      <c r="G217" s="22">
        <v>0</v>
      </c>
      <c r="H217" s="22">
        <f t="shared" si="31"/>
        <v>0.201223522185</v>
      </c>
      <c r="I217" s="23">
        <f t="shared" si="24"/>
        <v>0</v>
      </c>
      <c r="J217" s="23">
        <f t="shared" si="25"/>
        <v>0</v>
      </c>
      <c r="K217" s="23">
        <f t="shared" si="26"/>
        <v>0</v>
      </c>
      <c r="L217" s="23">
        <f t="shared" si="27"/>
        <v>100</v>
      </c>
      <c r="M217" s="22">
        <v>1.6081275834699999E-2</v>
      </c>
      <c r="N217" s="22">
        <v>2.1505107489700002E-3</v>
      </c>
      <c r="O217" s="22">
        <v>4.3419162642200004E-3</v>
      </c>
      <c r="P217" s="20">
        <f t="shared" si="28"/>
        <v>7.9917475154397035</v>
      </c>
      <c r="Q217" s="20">
        <f t="shared" si="29"/>
        <v>1.0687173773813943</v>
      </c>
      <c r="R217" s="20">
        <f t="shared" si="30"/>
        <v>2.1577578093619434</v>
      </c>
    </row>
    <row r="218" spans="1:18" ht="15" x14ac:dyDescent="0.25">
      <c r="A218" s="21" t="s">
        <v>481</v>
      </c>
      <c r="B218" s="21" t="s">
        <v>482</v>
      </c>
      <c r="C218" s="21" t="s">
        <v>37</v>
      </c>
      <c r="D218" s="22">
        <v>1.30489723957</v>
      </c>
      <c r="E218" s="22">
        <v>0</v>
      </c>
      <c r="F218" s="22">
        <v>0</v>
      </c>
      <c r="G218" s="22">
        <v>0</v>
      </c>
      <c r="H218" s="22">
        <f t="shared" si="31"/>
        <v>1.30489723957</v>
      </c>
      <c r="I218" s="23">
        <f t="shared" si="24"/>
        <v>0</v>
      </c>
      <c r="J218" s="23">
        <f t="shared" si="25"/>
        <v>0</v>
      </c>
      <c r="K218" s="23">
        <f t="shared" si="26"/>
        <v>0</v>
      </c>
      <c r="L218" s="23">
        <f t="shared" si="27"/>
        <v>100</v>
      </c>
      <c r="M218" s="22">
        <v>3.5688936496000002E-2</v>
      </c>
      <c r="N218" s="22">
        <v>1.0746599999800001E-2</v>
      </c>
      <c r="O218" s="22">
        <v>4.046694E-2</v>
      </c>
      <c r="P218" s="20">
        <f t="shared" si="28"/>
        <v>2.7349997696186792</v>
      </c>
      <c r="Q218" s="20">
        <f t="shared" si="29"/>
        <v>0.82355910288700618</v>
      </c>
      <c r="R218" s="20">
        <f t="shared" si="30"/>
        <v>3.1011591390395603</v>
      </c>
    </row>
    <row r="219" spans="1:18" ht="15" x14ac:dyDescent="0.25">
      <c r="A219" s="21" t="s">
        <v>483</v>
      </c>
      <c r="B219" s="21" t="s">
        <v>484</v>
      </c>
      <c r="C219" s="21" t="s">
        <v>37</v>
      </c>
      <c r="D219" s="22">
        <v>0.134984973747</v>
      </c>
      <c r="E219" s="22">
        <v>0</v>
      </c>
      <c r="F219" s="22">
        <v>0</v>
      </c>
      <c r="G219" s="22">
        <v>0</v>
      </c>
      <c r="H219" s="22">
        <f t="shared" si="31"/>
        <v>0.134984973747</v>
      </c>
      <c r="I219" s="23">
        <f t="shared" si="24"/>
        <v>0</v>
      </c>
      <c r="J219" s="23">
        <f t="shared" si="25"/>
        <v>0</v>
      </c>
      <c r="K219" s="23">
        <f t="shared" si="26"/>
        <v>0</v>
      </c>
      <c r="L219" s="23">
        <f t="shared" si="27"/>
        <v>100</v>
      </c>
      <c r="M219" s="22">
        <v>0</v>
      </c>
      <c r="N219" s="22">
        <v>0</v>
      </c>
      <c r="O219" s="22">
        <v>0</v>
      </c>
      <c r="P219" s="20">
        <f t="shared" si="28"/>
        <v>0</v>
      </c>
      <c r="Q219" s="20">
        <f t="shared" si="29"/>
        <v>0</v>
      </c>
      <c r="R219" s="20">
        <f t="shared" si="30"/>
        <v>0</v>
      </c>
    </row>
    <row r="220" spans="1:18" ht="15" x14ac:dyDescent="0.25">
      <c r="A220" s="21" t="s">
        <v>485</v>
      </c>
      <c r="B220" s="21" t="s">
        <v>486</v>
      </c>
      <c r="C220" s="21" t="s">
        <v>37</v>
      </c>
      <c r="D220" s="22">
        <v>3.82501342634</v>
      </c>
      <c r="E220" s="22">
        <v>0</v>
      </c>
      <c r="F220" s="22">
        <v>0</v>
      </c>
      <c r="G220" s="22">
        <v>0</v>
      </c>
      <c r="H220" s="22">
        <f t="shared" si="31"/>
        <v>3.82501342634</v>
      </c>
      <c r="I220" s="23">
        <f t="shared" si="24"/>
        <v>0</v>
      </c>
      <c r="J220" s="23">
        <f t="shared" si="25"/>
        <v>0</v>
      </c>
      <c r="K220" s="23">
        <f t="shared" si="26"/>
        <v>0</v>
      </c>
      <c r="L220" s="23">
        <f t="shared" si="27"/>
        <v>100</v>
      </c>
      <c r="M220" s="22">
        <v>0</v>
      </c>
      <c r="N220" s="22">
        <v>3.4271042710799997E-2</v>
      </c>
      <c r="O220" s="22">
        <v>0.10645714968099999</v>
      </c>
      <c r="P220" s="20">
        <f t="shared" si="28"/>
        <v>0</v>
      </c>
      <c r="Q220" s="20">
        <f t="shared" si="29"/>
        <v>0.89597182783205453</v>
      </c>
      <c r="R220" s="20">
        <f t="shared" si="30"/>
        <v>2.7831836863083779</v>
      </c>
    </row>
    <row r="221" spans="1:18" ht="15" x14ac:dyDescent="0.25">
      <c r="A221" s="21" t="s">
        <v>487</v>
      </c>
      <c r="B221" s="21" t="s">
        <v>488</v>
      </c>
      <c r="C221" s="21" t="s">
        <v>37</v>
      </c>
      <c r="D221" s="22">
        <v>0.24464300081400001</v>
      </c>
      <c r="E221" s="22">
        <v>0</v>
      </c>
      <c r="F221" s="22">
        <v>0</v>
      </c>
      <c r="G221" s="22">
        <v>0</v>
      </c>
      <c r="H221" s="22">
        <f t="shared" si="31"/>
        <v>0.24464300081400001</v>
      </c>
      <c r="I221" s="23">
        <f t="shared" si="24"/>
        <v>0</v>
      </c>
      <c r="J221" s="23">
        <f t="shared" si="25"/>
        <v>0</v>
      </c>
      <c r="K221" s="23">
        <f t="shared" si="26"/>
        <v>0</v>
      </c>
      <c r="L221" s="23">
        <f t="shared" si="27"/>
        <v>100</v>
      </c>
      <c r="M221" s="22">
        <v>0</v>
      </c>
      <c r="N221" s="22">
        <v>0</v>
      </c>
      <c r="O221" s="22">
        <v>0</v>
      </c>
      <c r="P221" s="20">
        <f t="shared" si="28"/>
        <v>0</v>
      </c>
      <c r="Q221" s="20">
        <f t="shared" si="29"/>
        <v>0</v>
      </c>
      <c r="R221" s="20">
        <f t="shared" si="30"/>
        <v>0</v>
      </c>
    </row>
    <row r="222" spans="1:18" ht="15" x14ac:dyDescent="0.25">
      <c r="A222" s="21" t="s">
        <v>489</v>
      </c>
      <c r="B222" s="21" t="s">
        <v>490</v>
      </c>
      <c r="C222" s="21" t="s">
        <v>37</v>
      </c>
      <c r="D222" s="22">
        <v>1.4445473046099999</v>
      </c>
      <c r="E222" s="22">
        <v>0</v>
      </c>
      <c r="F222" s="22">
        <v>0</v>
      </c>
      <c r="G222" s="22">
        <v>0</v>
      </c>
      <c r="H222" s="22">
        <f t="shared" si="31"/>
        <v>1.4445473046099999</v>
      </c>
      <c r="I222" s="23">
        <f t="shared" si="24"/>
        <v>0</v>
      </c>
      <c r="J222" s="23">
        <f t="shared" si="25"/>
        <v>0</v>
      </c>
      <c r="K222" s="23">
        <f t="shared" si="26"/>
        <v>0</v>
      </c>
      <c r="L222" s="23">
        <f t="shared" si="27"/>
        <v>100</v>
      </c>
      <c r="M222" s="22">
        <v>2.63099657396E-2</v>
      </c>
      <c r="N222" s="22">
        <v>6.5126744342900002E-3</v>
      </c>
      <c r="O222" s="22">
        <v>7.1691969043000001E-2</v>
      </c>
      <c r="P222" s="20">
        <f t="shared" si="28"/>
        <v>1.8213294681064935</v>
      </c>
      <c r="Q222" s="20">
        <f t="shared" si="29"/>
        <v>0.45084535573920143</v>
      </c>
      <c r="R222" s="20">
        <f t="shared" si="30"/>
        <v>4.9629367494029877</v>
      </c>
    </row>
    <row r="223" spans="1:18" ht="15" x14ac:dyDescent="0.25">
      <c r="A223" s="21" t="s">
        <v>491</v>
      </c>
      <c r="B223" s="21" t="s">
        <v>492</v>
      </c>
      <c r="C223" s="21" t="s">
        <v>37</v>
      </c>
      <c r="D223" s="22">
        <v>0.34273000289900002</v>
      </c>
      <c r="E223" s="22">
        <v>0</v>
      </c>
      <c r="F223" s="22">
        <v>0</v>
      </c>
      <c r="G223" s="22">
        <v>0</v>
      </c>
      <c r="H223" s="22">
        <f t="shared" si="31"/>
        <v>0.34273000289900002</v>
      </c>
      <c r="I223" s="23">
        <f t="shared" si="24"/>
        <v>0</v>
      </c>
      <c r="J223" s="23">
        <f t="shared" si="25"/>
        <v>0</v>
      </c>
      <c r="K223" s="23">
        <f t="shared" si="26"/>
        <v>0</v>
      </c>
      <c r="L223" s="23">
        <f t="shared" si="27"/>
        <v>100</v>
      </c>
      <c r="M223" s="22">
        <v>0</v>
      </c>
      <c r="N223" s="22">
        <v>0</v>
      </c>
      <c r="O223" s="22">
        <v>7.1598370809999997E-3</v>
      </c>
      <c r="P223" s="20">
        <f t="shared" si="28"/>
        <v>0</v>
      </c>
      <c r="Q223" s="20">
        <f t="shared" si="29"/>
        <v>0</v>
      </c>
      <c r="R223" s="20">
        <f t="shared" si="30"/>
        <v>2.0890604908931625</v>
      </c>
    </row>
    <row r="224" spans="1:18" ht="15" x14ac:dyDescent="0.25">
      <c r="A224" s="21" t="s">
        <v>493</v>
      </c>
      <c r="B224" s="21" t="s">
        <v>494</v>
      </c>
      <c r="C224" s="21" t="s">
        <v>37</v>
      </c>
      <c r="D224" s="22">
        <v>12.066130144800001</v>
      </c>
      <c r="E224" s="22">
        <v>0</v>
      </c>
      <c r="F224" s="22">
        <v>0</v>
      </c>
      <c r="G224" s="22">
        <v>0</v>
      </c>
      <c r="H224" s="22">
        <f t="shared" si="31"/>
        <v>12.066130144800001</v>
      </c>
      <c r="I224" s="23">
        <f t="shared" si="24"/>
        <v>0</v>
      </c>
      <c r="J224" s="23">
        <f t="shared" si="25"/>
        <v>0</v>
      </c>
      <c r="K224" s="23">
        <f t="shared" si="26"/>
        <v>0</v>
      </c>
      <c r="L224" s="23">
        <f t="shared" si="27"/>
        <v>100</v>
      </c>
      <c r="M224" s="22">
        <v>6.8843240743099998E-2</v>
      </c>
      <c r="N224" s="22">
        <v>0.169565424194</v>
      </c>
      <c r="O224" s="22">
        <v>0.53271021976800004</v>
      </c>
      <c r="P224" s="20">
        <f t="shared" si="28"/>
        <v>0.57054946297565479</v>
      </c>
      <c r="Q224" s="20">
        <f t="shared" si="29"/>
        <v>1.4053008061335692</v>
      </c>
      <c r="R224" s="20">
        <f t="shared" si="30"/>
        <v>4.4149218794691674</v>
      </c>
    </row>
    <row r="225" spans="1:18" ht="15" x14ac:dyDescent="0.25">
      <c r="A225" s="21" t="s">
        <v>495</v>
      </c>
      <c r="B225" s="21" t="s">
        <v>496</v>
      </c>
      <c r="C225" s="21" t="s">
        <v>37</v>
      </c>
      <c r="D225" s="22">
        <v>3.5856152464400002</v>
      </c>
      <c r="E225" s="22">
        <v>0</v>
      </c>
      <c r="F225" s="22">
        <v>0</v>
      </c>
      <c r="G225" s="22">
        <v>0</v>
      </c>
      <c r="H225" s="22">
        <f t="shared" si="31"/>
        <v>3.5856152464400002</v>
      </c>
      <c r="I225" s="23">
        <f t="shared" si="24"/>
        <v>0</v>
      </c>
      <c r="J225" s="23">
        <f t="shared" si="25"/>
        <v>0</v>
      </c>
      <c r="K225" s="23">
        <f t="shared" si="26"/>
        <v>0</v>
      </c>
      <c r="L225" s="23">
        <f t="shared" si="27"/>
        <v>100</v>
      </c>
      <c r="M225" s="22">
        <v>0</v>
      </c>
      <c r="N225" s="22">
        <v>0</v>
      </c>
      <c r="O225" s="22">
        <v>4.1601271715100002E-2</v>
      </c>
      <c r="P225" s="20">
        <f t="shared" si="28"/>
        <v>0</v>
      </c>
      <c r="Q225" s="20">
        <f t="shared" si="29"/>
        <v>0</v>
      </c>
      <c r="R225" s="20">
        <f t="shared" si="30"/>
        <v>1.1602268747714657</v>
      </c>
    </row>
    <row r="226" spans="1:18" ht="15" x14ac:dyDescent="0.25">
      <c r="A226" s="21" t="s">
        <v>497</v>
      </c>
      <c r="B226" s="21" t="s">
        <v>498</v>
      </c>
      <c r="C226" s="21" t="s">
        <v>37</v>
      </c>
      <c r="D226" s="22">
        <v>1.2431560163199999</v>
      </c>
      <c r="E226" s="22">
        <v>0</v>
      </c>
      <c r="F226" s="22">
        <v>0</v>
      </c>
      <c r="G226" s="22">
        <v>0</v>
      </c>
      <c r="H226" s="22">
        <f t="shared" si="31"/>
        <v>1.2431560163199999</v>
      </c>
      <c r="I226" s="23">
        <f t="shared" si="24"/>
        <v>0</v>
      </c>
      <c r="J226" s="23">
        <f t="shared" si="25"/>
        <v>0</v>
      </c>
      <c r="K226" s="23">
        <f t="shared" si="26"/>
        <v>0</v>
      </c>
      <c r="L226" s="23">
        <f t="shared" si="27"/>
        <v>100</v>
      </c>
      <c r="M226" s="22">
        <v>0</v>
      </c>
      <c r="N226" s="22">
        <v>0</v>
      </c>
      <c r="O226" s="22">
        <v>0.134970752493</v>
      </c>
      <c r="P226" s="20">
        <f t="shared" si="28"/>
        <v>0</v>
      </c>
      <c r="Q226" s="20">
        <f t="shared" si="29"/>
        <v>0</v>
      </c>
      <c r="R226" s="20">
        <f t="shared" si="30"/>
        <v>10.857104878319413</v>
      </c>
    </row>
    <row r="227" spans="1:18" ht="15" x14ac:dyDescent="0.25">
      <c r="A227" s="21" t="s">
        <v>499</v>
      </c>
      <c r="B227" s="21" t="s">
        <v>500</v>
      </c>
      <c r="C227" s="21" t="s">
        <v>37</v>
      </c>
      <c r="D227" s="22">
        <v>0.71212316187299995</v>
      </c>
      <c r="E227" s="22">
        <v>0</v>
      </c>
      <c r="F227" s="22">
        <v>0</v>
      </c>
      <c r="G227" s="22">
        <v>0</v>
      </c>
      <c r="H227" s="22">
        <f t="shared" si="31"/>
        <v>0.71212316187299995</v>
      </c>
      <c r="I227" s="23">
        <f t="shared" si="24"/>
        <v>0</v>
      </c>
      <c r="J227" s="23">
        <f t="shared" si="25"/>
        <v>0</v>
      </c>
      <c r="K227" s="23">
        <f t="shared" si="26"/>
        <v>0</v>
      </c>
      <c r="L227" s="23">
        <f t="shared" si="27"/>
        <v>100</v>
      </c>
      <c r="M227" s="22">
        <v>2.8410098516400001E-3</v>
      </c>
      <c r="N227" s="22">
        <v>2.5882689226300001E-3</v>
      </c>
      <c r="O227" s="22">
        <v>5.0136199863199997E-2</v>
      </c>
      <c r="P227" s="20">
        <f t="shared" si="28"/>
        <v>0.39894922728923482</v>
      </c>
      <c r="Q227" s="20">
        <f t="shared" si="29"/>
        <v>0.36345804506939938</v>
      </c>
      <c r="R227" s="20">
        <f t="shared" si="30"/>
        <v>7.0403832577687302</v>
      </c>
    </row>
    <row r="228" spans="1:18" ht="15" x14ac:dyDescent="0.25">
      <c r="A228" s="21" t="s">
        <v>501</v>
      </c>
      <c r="B228" s="21" t="s">
        <v>502</v>
      </c>
      <c r="C228" s="21" t="s">
        <v>37</v>
      </c>
      <c r="D228" s="22">
        <v>0.84972802223400001</v>
      </c>
      <c r="E228" s="22">
        <v>0</v>
      </c>
      <c r="F228" s="22">
        <v>0</v>
      </c>
      <c r="G228" s="22">
        <v>0</v>
      </c>
      <c r="H228" s="22">
        <f t="shared" si="31"/>
        <v>0.84972802223400001</v>
      </c>
      <c r="I228" s="23">
        <f t="shared" si="24"/>
        <v>0</v>
      </c>
      <c r="J228" s="23">
        <f t="shared" si="25"/>
        <v>0</v>
      </c>
      <c r="K228" s="23">
        <f t="shared" si="26"/>
        <v>0</v>
      </c>
      <c r="L228" s="23">
        <f t="shared" si="27"/>
        <v>100</v>
      </c>
      <c r="M228" s="22">
        <v>0</v>
      </c>
      <c r="N228" s="22">
        <v>0</v>
      </c>
      <c r="O228" s="22">
        <v>0</v>
      </c>
      <c r="P228" s="20">
        <f t="shared" si="28"/>
        <v>0</v>
      </c>
      <c r="Q228" s="20">
        <f t="shared" si="29"/>
        <v>0</v>
      </c>
      <c r="R228" s="20">
        <f t="shared" si="30"/>
        <v>0</v>
      </c>
    </row>
    <row r="229" spans="1:18" ht="15" x14ac:dyDescent="0.25">
      <c r="A229" s="21" t="s">
        <v>503</v>
      </c>
      <c r="B229" s="21" t="s">
        <v>504</v>
      </c>
      <c r="C229" s="21" t="s">
        <v>37</v>
      </c>
      <c r="D229" s="22">
        <v>0.88985342885399998</v>
      </c>
      <c r="E229" s="22">
        <v>0</v>
      </c>
      <c r="F229" s="22">
        <v>0</v>
      </c>
      <c r="G229" s="22">
        <v>0</v>
      </c>
      <c r="H229" s="22">
        <f t="shared" si="31"/>
        <v>0.88985342885399998</v>
      </c>
      <c r="I229" s="23">
        <f t="shared" si="24"/>
        <v>0</v>
      </c>
      <c r="J229" s="23">
        <f t="shared" si="25"/>
        <v>0</v>
      </c>
      <c r="K229" s="23">
        <f t="shared" si="26"/>
        <v>0</v>
      </c>
      <c r="L229" s="23">
        <f t="shared" si="27"/>
        <v>100</v>
      </c>
      <c r="M229" s="22">
        <v>0</v>
      </c>
      <c r="N229" s="22">
        <v>0</v>
      </c>
      <c r="O229" s="22">
        <v>5.1601580199800001E-4</v>
      </c>
      <c r="P229" s="20">
        <f t="shared" si="28"/>
        <v>0</v>
      </c>
      <c r="Q229" s="20">
        <f t="shared" si="29"/>
        <v>0</v>
      </c>
      <c r="R229" s="20">
        <f t="shared" si="30"/>
        <v>5.79888535871073E-2</v>
      </c>
    </row>
    <row r="230" spans="1:18" ht="15" x14ac:dyDescent="0.25">
      <c r="A230" s="21" t="s">
        <v>505</v>
      </c>
      <c r="B230" s="21" t="s">
        <v>506</v>
      </c>
      <c r="C230" s="21" t="s">
        <v>37</v>
      </c>
      <c r="D230" s="22">
        <v>4.7464479861799997</v>
      </c>
      <c r="E230" s="22">
        <v>0</v>
      </c>
      <c r="F230" s="22">
        <v>0.200583364776</v>
      </c>
      <c r="G230" s="22">
        <v>8.3148569510099996E-2</v>
      </c>
      <c r="H230" s="22">
        <f t="shared" si="31"/>
        <v>4.4627160518939002</v>
      </c>
      <c r="I230" s="23">
        <f t="shared" si="24"/>
        <v>0</v>
      </c>
      <c r="J230" s="23">
        <f t="shared" si="25"/>
        <v>4.2259678260465252</v>
      </c>
      <c r="K230" s="23">
        <f t="shared" si="26"/>
        <v>1.7518061875364401</v>
      </c>
      <c r="L230" s="23">
        <f t="shared" si="27"/>
        <v>94.022225986417041</v>
      </c>
      <c r="M230" s="22">
        <v>0.198269915809</v>
      </c>
      <c r="N230" s="22">
        <v>0.14300847976</v>
      </c>
      <c r="O230" s="22">
        <v>0.59128819865899995</v>
      </c>
      <c r="P230" s="20">
        <f t="shared" si="28"/>
        <v>4.1772271893907353</v>
      </c>
      <c r="Q230" s="20">
        <f t="shared" si="29"/>
        <v>3.0129579040240362</v>
      </c>
      <c r="R230" s="20">
        <f t="shared" si="30"/>
        <v>12.45748821815018</v>
      </c>
    </row>
    <row r="231" spans="1:18" ht="15" x14ac:dyDescent="0.25">
      <c r="A231" s="21" t="s">
        <v>507</v>
      </c>
      <c r="B231" s="21" t="s">
        <v>508</v>
      </c>
      <c r="C231" s="21" t="s">
        <v>37</v>
      </c>
      <c r="D231" s="22">
        <v>0.54100203625599996</v>
      </c>
      <c r="E231" s="22">
        <v>0</v>
      </c>
      <c r="F231" s="22">
        <v>0</v>
      </c>
      <c r="G231" s="22">
        <v>0</v>
      </c>
      <c r="H231" s="22">
        <f t="shared" si="31"/>
        <v>0.54100203625599996</v>
      </c>
      <c r="I231" s="23">
        <f t="shared" si="24"/>
        <v>0</v>
      </c>
      <c r="J231" s="23">
        <f t="shared" si="25"/>
        <v>0</v>
      </c>
      <c r="K231" s="23">
        <f t="shared" si="26"/>
        <v>0</v>
      </c>
      <c r="L231" s="23">
        <f t="shared" si="27"/>
        <v>100</v>
      </c>
      <c r="M231" s="22">
        <v>0</v>
      </c>
      <c r="N231" s="22">
        <v>0</v>
      </c>
      <c r="O231" s="22">
        <v>0</v>
      </c>
      <c r="P231" s="20">
        <f t="shared" si="28"/>
        <v>0</v>
      </c>
      <c r="Q231" s="20">
        <f t="shared" si="29"/>
        <v>0</v>
      </c>
      <c r="R231" s="20">
        <f t="shared" si="30"/>
        <v>0</v>
      </c>
    </row>
    <row r="232" spans="1:18" ht="15" x14ac:dyDescent="0.25">
      <c r="A232" s="21" t="s">
        <v>509</v>
      </c>
      <c r="B232" s="21" t="s">
        <v>510</v>
      </c>
      <c r="C232" s="21" t="s">
        <v>37</v>
      </c>
      <c r="D232" s="22">
        <v>1.3758532162099999</v>
      </c>
      <c r="E232" s="22">
        <v>0</v>
      </c>
      <c r="F232" s="22">
        <v>0</v>
      </c>
      <c r="G232" s="22">
        <v>0</v>
      </c>
      <c r="H232" s="22">
        <f t="shared" si="31"/>
        <v>1.3758532162099999</v>
      </c>
      <c r="I232" s="23">
        <f t="shared" si="24"/>
        <v>0</v>
      </c>
      <c r="J232" s="23">
        <f t="shared" si="25"/>
        <v>0</v>
      </c>
      <c r="K232" s="23">
        <f t="shared" si="26"/>
        <v>0</v>
      </c>
      <c r="L232" s="23">
        <f t="shared" si="27"/>
        <v>100</v>
      </c>
      <c r="M232" s="22">
        <v>0</v>
      </c>
      <c r="N232" s="22">
        <v>0</v>
      </c>
      <c r="O232" s="22">
        <v>0.17032252068100001</v>
      </c>
      <c r="P232" s="20">
        <f t="shared" si="28"/>
        <v>0</v>
      </c>
      <c r="Q232" s="20">
        <f t="shared" si="29"/>
        <v>0</v>
      </c>
      <c r="R232" s="20">
        <f t="shared" si="30"/>
        <v>12.379410730323375</v>
      </c>
    </row>
    <row r="233" spans="1:18" ht="15" x14ac:dyDescent="0.25">
      <c r="A233" s="21" t="s">
        <v>511</v>
      </c>
      <c r="B233" s="21" t="s">
        <v>512</v>
      </c>
      <c r="C233" s="21" t="s">
        <v>37</v>
      </c>
      <c r="D233" s="22">
        <v>1.87471967274</v>
      </c>
      <c r="E233" s="22">
        <v>0</v>
      </c>
      <c r="F233" s="22">
        <v>0</v>
      </c>
      <c r="G233" s="22">
        <v>0</v>
      </c>
      <c r="H233" s="22">
        <f t="shared" si="31"/>
        <v>1.87471967274</v>
      </c>
      <c r="I233" s="23">
        <f t="shared" si="24"/>
        <v>0</v>
      </c>
      <c r="J233" s="23">
        <f t="shared" si="25"/>
        <v>0</v>
      </c>
      <c r="K233" s="23">
        <f t="shared" si="26"/>
        <v>0</v>
      </c>
      <c r="L233" s="23">
        <f t="shared" si="27"/>
        <v>100</v>
      </c>
      <c r="M233" s="22">
        <v>1.4127575909E-2</v>
      </c>
      <c r="N233" s="22">
        <v>1.92692095975E-2</v>
      </c>
      <c r="O233" s="22">
        <v>0.10816199234899999</v>
      </c>
      <c r="P233" s="20">
        <f t="shared" si="28"/>
        <v>0.75358338179445339</v>
      </c>
      <c r="Q233" s="20">
        <f t="shared" si="29"/>
        <v>1.0278448494295176</v>
      </c>
      <c r="R233" s="20">
        <f t="shared" si="30"/>
        <v>5.7695021779397901</v>
      </c>
    </row>
    <row r="234" spans="1:18" ht="15" x14ac:dyDescent="0.25">
      <c r="A234" s="21" t="s">
        <v>513</v>
      </c>
      <c r="B234" s="21" t="s">
        <v>514</v>
      </c>
      <c r="C234" s="21" t="s">
        <v>37</v>
      </c>
      <c r="D234" s="22">
        <v>1.9155023791600001</v>
      </c>
      <c r="E234" s="22">
        <v>0</v>
      </c>
      <c r="F234" s="22">
        <v>0</v>
      </c>
      <c r="G234" s="22">
        <v>0</v>
      </c>
      <c r="H234" s="22">
        <f t="shared" si="31"/>
        <v>1.9155023791600001</v>
      </c>
      <c r="I234" s="23">
        <f t="shared" si="24"/>
        <v>0</v>
      </c>
      <c r="J234" s="23">
        <f t="shared" si="25"/>
        <v>0</v>
      </c>
      <c r="K234" s="23">
        <f t="shared" si="26"/>
        <v>0</v>
      </c>
      <c r="L234" s="23">
        <f t="shared" si="27"/>
        <v>100</v>
      </c>
      <c r="M234" s="22">
        <v>1.7999999999999999E-2</v>
      </c>
      <c r="N234" s="22">
        <v>3.2800000000000003E-2</v>
      </c>
      <c r="O234" s="22">
        <v>0.207534291413</v>
      </c>
      <c r="P234" s="20">
        <f t="shared" si="28"/>
        <v>0.93970126040216606</v>
      </c>
      <c r="Q234" s="20">
        <f t="shared" si="29"/>
        <v>1.7123445189550583</v>
      </c>
      <c r="R234" s="20">
        <f t="shared" si="30"/>
        <v>10.834457512081475</v>
      </c>
    </row>
    <row r="235" spans="1:18" ht="15" x14ac:dyDescent="0.25">
      <c r="A235" s="21" t="s">
        <v>515</v>
      </c>
      <c r="B235" s="21" t="s">
        <v>516</v>
      </c>
      <c r="C235" s="21" t="s">
        <v>37</v>
      </c>
      <c r="D235" s="22">
        <v>1.97058196743</v>
      </c>
      <c r="E235" s="22">
        <v>0</v>
      </c>
      <c r="F235" s="22">
        <v>0</v>
      </c>
      <c r="G235" s="22">
        <v>0</v>
      </c>
      <c r="H235" s="22">
        <f t="shared" si="31"/>
        <v>1.97058196743</v>
      </c>
      <c r="I235" s="23">
        <f t="shared" si="24"/>
        <v>0</v>
      </c>
      <c r="J235" s="23">
        <f t="shared" si="25"/>
        <v>0</v>
      </c>
      <c r="K235" s="23">
        <f t="shared" si="26"/>
        <v>0</v>
      </c>
      <c r="L235" s="23">
        <f t="shared" si="27"/>
        <v>100</v>
      </c>
      <c r="M235" s="22">
        <v>3.8490956423099999E-2</v>
      </c>
      <c r="N235" s="22">
        <v>1.4408013480000001E-2</v>
      </c>
      <c r="O235" s="22">
        <v>7.6867776748800007E-2</v>
      </c>
      <c r="P235" s="20">
        <f t="shared" si="28"/>
        <v>1.9532786283079238</v>
      </c>
      <c r="Q235" s="20">
        <f t="shared" si="29"/>
        <v>0.73115524845640856</v>
      </c>
      <c r="R235" s="20">
        <f t="shared" si="30"/>
        <v>3.9007652571311038</v>
      </c>
    </row>
    <row r="236" spans="1:18" ht="15" x14ac:dyDescent="0.25">
      <c r="A236" s="21" t="s">
        <v>517</v>
      </c>
      <c r="B236" s="21" t="s">
        <v>518</v>
      </c>
      <c r="C236" s="21" t="s">
        <v>37</v>
      </c>
      <c r="D236" s="22">
        <v>4.7817689184300001</v>
      </c>
      <c r="E236" s="22">
        <v>0</v>
      </c>
      <c r="F236" s="22">
        <v>0</v>
      </c>
      <c r="G236" s="22">
        <v>0</v>
      </c>
      <c r="H236" s="22">
        <f t="shared" si="31"/>
        <v>4.7817689184300001</v>
      </c>
      <c r="I236" s="23">
        <f t="shared" si="24"/>
        <v>0</v>
      </c>
      <c r="J236" s="23">
        <f t="shared" si="25"/>
        <v>0</v>
      </c>
      <c r="K236" s="23">
        <f t="shared" si="26"/>
        <v>0</v>
      </c>
      <c r="L236" s="23">
        <f t="shared" si="27"/>
        <v>100</v>
      </c>
      <c r="M236" s="22">
        <v>6.05021771439E-2</v>
      </c>
      <c r="N236" s="22">
        <v>4.8821983801200002E-2</v>
      </c>
      <c r="O236" s="22">
        <v>0.19919765024899999</v>
      </c>
      <c r="P236" s="20">
        <f t="shared" si="28"/>
        <v>1.2652676901786526</v>
      </c>
      <c r="Q236" s="20">
        <f t="shared" si="29"/>
        <v>1.0210025752819052</v>
      </c>
      <c r="R236" s="20">
        <f t="shared" si="30"/>
        <v>4.1657732451530229</v>
      </c>
    </row>
    <row r="237" spans="1:18" ht="15" x14ac:dyDescent="0.25">
      <c r="A237" s="21" t="s">
        <v>519</v>
      </c>
      <c r="B237" s="21" t="s">
        <v>520</v>
      </c>
      <c r="C237" s="21" t="s">
        <v>37</v>
      </c>
      <c r="D237" s="22">
        <v>1.7037693004900001</v>
      </c>
      <c r="E237" s="22">
        <v>0</v>
      </c>
      <c r="F237" s="22">
        <v>0</v>
      </c>
      <c r="G237" s="22">
        <v>0</v>
      </c>
      <c r="H237" s="22">
        <f t="shared" si="31"/>
        <v>1.7037693004900001</v>
      </c>
      <c r="I237" s="23">
        <f t="shared" si="24"/>
        <v>0</v>
      </c>
      <c r="J237" s="23">
        <f t="shared" si="25"/>
        <v>0</v>
      </c>
      <c r="K237" s="23">
        <f t="shared" si="26"/>
        <v>0</v>
      </c>
      <c r="L237" s="23">
        <f t="shared" si="27"/>
        <v>100</v>
      </c>
      <c r="M237" s="22">
        <v>0</v>
      </c>
      <c r="N237" s="22">
        <v>1.6799999999999999E-2</v>
      </c>
      <c r="O237" s="22">
        <v>0.15147490573899999</v>
      </c>
      <c r="P237" s="20">
        <f t="shared" si="28"/>
        <v>0</v>
      </c>
      <c r="Q237" s="20">
        <f t="shared" si="29"/>
        <v>0.9860489912083964</v>
      </c>
      <c r="R237" s="20">
        <f t="shared" si="30"/>
        <v>8.8905760712695177</v>
      </c>
    </row>
    <row r="238" spans="1:18" ht="15" x14ac:dyDescent="0.25">
      <c r="A238" s="21" t="s">
        <v>521</v>
      </c>
      <c r="B238" s="21" t="s">
        <v>522</v>
      </c>
      <c r="C238" s="21" t="s">
        <v>37</v>
      </c>
      <c r="D238" s="22">
        <v>1.4236350549500001</v>
      </c>
      <c r="E238" s="22">
        <v>0</v>
      </c>
      <c r="F238" s="22">
        <v>0</v>
      </c>
      <c r="G238" s="22">
        <v>0</v>
      </c>
      <c r="H238" s="22">
        <f t="shared" si="31"/>
        <v>1.4236350549500001</v>
      </c>
      <c r="I238" s="23">
        <f t="shared" si="24"/>
        <v>0</v>
      </c>
      <c r="J238" s="23">
        <f t="shared" si="25"/>
        <v>0</v>
      </c>
      <c r="K238" s="23">
        <f t="shared" si="26"/>
        <v>0</v>
      </c>
      <c r="L238" s="23">
        <f t="shared" si="27"/>
        <v>100</v>
      </c>
      <c r="M238" s="22">
        <v>0</v>
      </c>
      <c r="N238" s="22">
        <v>0</v>
      </c>
      <c r="O238" s="22">
        <v>7.7221515847199995E-2</v>
      </c>
      <c r="P238" s="20">
        <f t="shared" si="28"/>
        <v>0</v>
      </c>
      <c r="Q238" s="20">
        <f t="shared" si="29"/>
        <v>0</v>
      </c>
      <c r="R238" s="20">
        <f t="shared" si="30"/>
        <v>5.4242493944427439</v>
      </c>
    </row>
    <row r="239" spans="1:18" ht="15" x14ac:dyDescent="0.25">
      <c r="A239" s="21" t="s">
        <v>523</v>
      </c>
      <c r="B239" s="21" t="s">
        <v>524</v>
      </c>
      <c r="C239" s="21" t="s">
        <v>37</v>
      </c>
      <c r="D239" s="22">
        <v>0.19668224032699999</v>
      </c>
      <c r="E239" s="22">
        <v>0</v>
      </c>
      <c r="F239" s="22">
        <v>0</v>
      </c>
      <c r="G239" s="22">
        <v>0</v>
      </c>
      <c r="H239" s="22">
        <f t="shared" si="31"/>
        <v>0.19668224032699999</v>
      </c>
      <c r="I239" s="23">
        <f t="shared" si="24"/>
        <v>0</v>
      </c>
      <c r="J239" s="23">
        <f t="shared" si="25"/>
        <v>0</v>
      </c>
      <c r="K239" s="23">
        <f t="shared" si="26"/>
        <v>0</v>
      </c>
      <c r="L239" s="23">
        <f t="shared" si="27"/>
        <v>100</v>
      </c>
      <c r="M239" s="22">
        <v>0</v>
      </c>
      <c r="N239" s="22">
        <v>2.0600015053299998E-6</v>
      </c>
      <c r="O239" s="22">
        <v>1.21678020746E-2</v>
      </c>
      <c r="P239" s="20">
        <f t="shared" si="28"/>
        <v>0</v>
      </c>
      <c r="Q239" s="20">
        <f t="shared" si="29"/>
        <v>1.0473754528650284E-3</v>
      </c>
      <c r="R239" s="20">
        <f t="shared" si="30"/>
        <v>6.1865281046067269</v>
      </c>
    </row>
    <row r="240" spans="1:18" ht="15" x14ac:dyDescent="0.25">
      <c r="A240" s="21" t="s">
        <v>525</v>
      </c>
      <c r="B240" s="21" t="s">
        <v>526</v>
      </c>
      <c r="C240" s="21" t="s">
        <v>37</v>
      </c>
      <c r="D240" s="22">
        <v>0.319537739371</v>
      </c>
      <c r="E240" s="22">
        <v>0</v>
      </c>
      <c r="F240" s="22">
        <v>0</v>
      </c>
      <c r="G240" s="22">
        <v>0</v>
      </c>
      <c r="H240" s="22">
        <f t="shared" si="31"/>
        <v>0.319537739371</v>
      </c>
      <c r="I240" s="23">
        <f t="shared" si="24"/>
        <v>0</v>
      </c>
      <c r="J240" s="23">
        <f t="shared" si="25"/>
        <v>0</v>
      </c>
      <c r="K240" s="23">
        <f t="shared" si="26"/>
        <v>0</v>
      </c>
      <c r="L240" s="23">
        <f t="shared" si="27"/>
        <v>100</v>
      </c>
      <c r="M240" s="22">
        <v>0</v>
      </c>
      <c r="N240" s="22">
        <v>0</v>
      </c>
      <c r="O240" s="22">
        <v>1.01965690702E-3</v>
      </c>
      <c r="P240" s="20">
        <f t="shared" si="28"/>
        <v>0</v>
      </c>
      <c r="Q240" s="20">
        <f t="shared" si="29"/>
        <v>0</v>
      </c>
      <c r="R240" s="20">
        <f t="shared" si="30"/>
        <v>0.31910374938095343</v>
      </c>
    </row>
    <row r="241" spans="1:18" ht="15" x14ac:dyDescent="0.25">
      <c r="A241" s="21" t="s">
        <v>527</v>
      </c>
      <c r="B241" s="21" t="s">
        <v>528</v>
      </c>
      <c r="C241" s="21" t="s">
        <v>37</v>
      </c>
      <c r="D241" s="22">
        <v>0.233375886595</v>
      </c>
      <c r="E241" s="22">
        <v>0</v>
      </c>
      <c r="F241" s="22">
        <v>0</v>
      </c>
      <c r="G241" s="22">
        <v>0</v>
      </c>
      <c r="H241" s="22">
        <f t="shared" si="31"/>
        <v>0.233375886595</v>
      </c>
      <c r="I241" s="23">
        <f t="shared" si="24"/>
        <v>0</v>
      </c>
      <c r="J241" s="23">
        <f t="shared" si="25"/>
        <v>0</v>
      </c>
      <c r="K241" s="23">
        <f t="shared" si="26"/>
        <v>0</v>
      </c>
      <c r="L241" s="23">
        <f t="shared" si="27"/>
        <v>100</v>
      </c>
      <c r="M241" s="22">
        <v>0</v>
      </c>
      <c r="N241" s="22">
        <v>0</v>
      </c>
      <c r="O241" s="22">
        <v>3.9516000002600001E-4</v>
      </c>
      <c r="P241" s="20">
        <f t="shared" si="28"/>
        <v>0</v>
      </c>
      <c r="Q241" s="20">
        <f t="shared" si="29"/>
        <v>0</v>
      </c>
      <c r="R241" s="20">
        <f t="shared" si="30"/>
        <v>0.1693234060259875</v>
      </c>
    </row>
    <row r="242" spans="1:18" ht="15" x14ac:dyDescent="0.25">
      <c r="A242" s="21" t="s">
        <v>529</v>
      </c>
      <c r="B242" s="21" t="s">
        <v>530</v>
      </c>
      <c r="C242" s="21" t="s">
        <v>37</v>
      </c>
      <c r="D242" s="22">
        <v>2.8571885736799998</v>
      </c>
      <c r="E242" s="22">
        <v>0</v>
      </c>
      <c r="F242" s="22">
        <v>0</v>
      </c>
      <c r="G242" s="22">
        <v>0</v>
      </c>
      <c r="H242" s="22">
        <f t="shared" si="31"/>
        <v>2.8571885736799998</v>
      </c>
      <c r="I242" s="23">
        <f t="shared" si="24"/>
        <v>0</v>
      </c>
      <c r="J242" s="23">
        <f t="shared" si="25"/>
        <v>0</v>
      </c>
      <c r="K242" s="23">
        <f t="shared" si="26"/>
        <v>0</v>
      </c>
      <c r="L242" s="23">
        <f t="shared" si="27"/>
        <v>100</v>
      </c>
      <c r="M242" s="22">
        <v>0.647450217459</v>
      </c>
      <c r="N242" s="22">
        <v>0.20514088279699999</v>
      </c>
      <c r="O242" s="22">
        <v>0.614973127836</v>
      </c>
      <c r="P242" s="20">
        <f t="shared" si="28"/>
        <v>22.660395026888182</v>
      </c>
      <c r="Q242" s="20">
        <f t="shared" si="29"/>
        <v>7.1798160151810624</v>
      </c>
      <c r="R242" s="20">
        <f t="shared" si="30"/>
        <v>21.523715077858068</v>
      </c>
    </row>
    <row r="243" spans="1:18" ht="15" x14ac:dyDescent="0.25">
      <c r="A243" s="21" t="s">
        <v>531</v>
      </c>
      <c r="B243" s="21" t="s">
        <v>532</v>
      </c>
      <c r="C243" s="21" t="s">
        <v>37</v>
      </c>
      <c r="D243" s="22">
        <v>0.57380341893999998</v>
      </c>
      <c r="E243" s="22">
        <v>0</v>
      </c>
      <c r="F243" s="22">
        <v>0</v>
      </c>
      <c r="G243" s="22">
        <v>0</v>
      </c>
      <c r="H243" s="22">
        <f t="shared" si="31"/>
        <v>0.57380341893999998</v>
      </c>
      <c r="I243" s="23">
        <f t="shared" si="24"/>
        <v>0</v>
      </c>
      <c r="J243" s="23">
        <f t="shared" si="25"/>
        <v>0</v>
      </c>
      <c r="K243" s="23">
        <f t="shared" si="26"/>
        <v>0</v>
      </c>
      <c r="L243" s="23">
        <f t="shared" si="27"/>
        <v>100</v>
      </c>
      <c r="M243" s="22">
        <v>0</v>
      </c>
      <c r="N243" s="22">
        <v>0</v>
      </c>
      <c r="O243" s="22">
        <v>0</v>
      </c>
      <c r="P243" s="20">
        <f t="shared" si="28"/>
        <v>0</v>
      </c>
      <c r="Q243" s="20">
        <f t="shared" si="29"/>
        <v>0</v>
      </c>
      <c r="R243" s="20">
        <f t="shared" si="30"/>
        <v>0</v>
      </c>
    </row>
    <row r="244" spans="1:18" ht="15" x14ac:dyDescent="0.25">
      <c r="A244" s="21" t="s">
        <v>533</v>
      </c>
      <c r="B244" s="21" t="s">
        <v>534</v>
      </c>
      <c r="C244" s="21" t="s">
        <v>37</v>
      </c>
      <c r="D244" s="22">
        <v>2.9994983420599999</v>
      </c>
      <c r="E244" s="22">
        <v>0</v>
      </c>
      <c r="F244" s="22">
        <v>0</v>
      </c>
      <c r="G244" s="22">
        <v>0</v>
      </c>
      <c r="H244" s="22">
        <f t="shared" si="31"/>
        <v>2.9994983420599999</v>
      </c>
      <c r="I244" s="23">
        <f t="shared" si="24"/>
        <v>0</v>
      </c>
      <c r="J244" s="23">
        <f t="shared" si="25"/>
        <v>0</v>
      </c>
      <c r="K244" s="23">
        <f t="shared" si="26"/>
        <v>0</v>
      </c>
      <c r="L244" s="23">
        <f t="shared" si="27"/>
        <v>100</v>
      </c>
      <c r="M244" s="22">
        <v>1.7999999999999999E-2</v>
      </c>
      <c r="N244" s="22">
        <v>3.8399999999999997E-2</v>
      </c>
      <c r="O244" s="22">
        <v>0.103052700436</v>
      </c>
      <c r="P244" s="20">
        <f t="shared" si="28"/>
        <v>0.60010034836818515</v>
      </c>
      <c r="Q244" s="20">
        <f t="shared" si="29"/>
        <v>1.280214076518795</v>
      </c>
      <c r="R244" s="20">
        <f t="shared" si="30"/>
        <v>3.4356645239958796</v>
      </c>
    </row>
    <row r="245" spans="1:18" ht="15" x14ac:dyDescent="0.25">
      <c r="A245" s="21" t="s">
        <v>535</v>
      </c>
      <c r="B245" s="21" t="s">
        <v>536</v>
      </c>
      <c r="C245" s="21" t="s">
        <v>38</v>
      </c>
      <c r="D245" s="22">
        <v>3.5762819263600001</v>
      </c>
      <c r="E245" s="22">
        <v>0</v>
      </c>
      <c r="F245" s="22">
        <v>0</v>
      </c>
      <c r="G245" s="22">
        <v>0</v>
      </c>
      <c r="H245" s="22">
        <f t="shared" si="31"/>
        <v>3.5762819263600001</v>
      </c>
      <c r="I245" s="23">
        <f t="shared" si="24"/>
        <v>0</v>
      </c>
      <c r="J245" s="23">
        <f t="shared" si="25"/>
        <v>0</v>
      </c>
      <c r="K245" s="23">
        <f t="shared" si="26"/>
        <v>0</v>
      </c>
      <c r="L245" s="23">
        <f t="shared" si="27"/>
        <v>100</v>
      </c>
      <c r="M245" s="22">
        <v>1.1971258150299999</v>
      </c>
      <c r="N245" s="22">
        <v>4.6974940000100003E-2</v>
      </c>
      <c r="O245" s="22">
        <v>0.243133237838</v>
      </c>
      <c r="P245" s="20">
        <f t="shared" si="28"/>
        <v>33.474033638294692</v>
      </c>
      <c r="Q245" s="20">
        <f t="shared" si="29"/>
        <v>1.3135133350046564</v>
      </c>
      <c r="R245" s="20">
        <f t="shared" si="30"/>
        <v>6.7984919210624177</v>
      </c>
    </row>
    <row r="246" spans="1:18" ht="15" x14ac:dyDescent="0.25">
      <c r="A246" s="21" t="s">
        <v>537</v>
      </c>
      <c r="B246" s="21" t="s">
        <v>538</v>
      </c>
      <c r="C246" s="21" t="s">
        <v>37</v>
      </c>
      <c r="D246" s="22">
        <v>0.56763593661900003</v>
      </c>
      <c r="E246" s="22">
        <v>0</v>
      </c>
      <c r="F246" s="22">
        <v>0</v>
      </c>
      <c r="G246" s="22">
        <v>0</v>
      </c>
      <c r="H246" s="22">
        <f t="shared" si="31"/>
        <v>0.56763593661900003</v>
      </c>
      <c r="I246" s="23">
        <f t="shared" si="24"/>
        <v>0</v>
      </c>
      <c r="J246" s="23">
        <f t="shared" si="25"/>
        <v>0</v>
      </c>
      <c r="K246" s="23">
        <f t="shared" si="26"/>
        <v>0</v>
      </c>
      <c r="L246" s="23">
        <f t="shared" si="27"/>
        <v>100</v>
      </c>
      <c r="M246" s="22">
        <v>0</v>
      </c>
      <c r="N246" s="22">
        <v>0</v>
      </c>
      <c r="O246" s="22">
        <v>4.75288294375E-4</v>
      </c>
      <c r="P246" s="20">
        <f t="shared" si="28"/>
        <v>0</v>
      </c>
      <c r="Q246" s="20">
        <f t="shared" si="29"/>
        <v>0</v>
      </c>
      <c r="R246" s="20">
        <f t="shared" si="30"/>
        <v>8.373118467550722E-2</v>
      </c>
    </row>
    <row r="247" spans="1:18" ht="15" x14ac:dyDescent="0.25">
      <c r="A247" s="21" t="s">
        <v>539</v>
      </c>
      <c r="B247" s="21" t="s">
        <v>540</v>
      </c>
      <c r="C247" s="21" t="s">
        <v>38</v>
      </c>
      <c r="D247" s="22">
        <v>3.0219369792999999</v>
      </c>
      <c r="E247" s="22">
        <v>0</v>
      </c>
      <c r="F247" s="22">
        <v>0</v>
      </c>
      <c r="G247" s="22">
        <v>0</v>
      </c>
      <c r="H247" s="22">
        <f t="shared" si="31"/>
        <v>3.0219369792999999</v>
      </c>
      <c r="I247" s="23">
        <f t="shared" si="24"/>
        <v>0</v>
      </c>
      <c r="J247" s="23">
        <f t="shared" si="25"/>
        <v>0</v>
      </c>
      <c r="K247" s="23">
        <f t="shared" si="26"/>
        <v>0</v>
      </c>
      <c r="L247" s="23">
        <f t="shared" si="27"/>
        <v>100</v>
      </c>
      <c r="M247" s="22">
        <v>0</v>
      </c>
      <c r="N247" s="22">
        <v>0</v>
      </c>
      <c r="O247" s="22">
        <v>0</v>
      </c>
      <c r="P247" s="20">
        <f t="shared" si="28"/>
        <v>0</v>
      </c>
      <c r="Q247" s="20">
        <f t="shared" si="29"/>
        <v>0</v>
      </c>
      <c r="R247" s="20">
        <f t="shared" si="30"/>
        <v>0</v>
      </c>
    </row>
    <row r="248" spans="1:18" ht="15" x14ac:dyDescent="0.25">
      <c r="A248" s="21" t="s">
        <v>541</v>
      </c>
      <c r="B248" s="21" t="s">
        <v>542</v>
      </c>
      <c r="C248" s="21" t="s">
        <v>40</v>
      </c>
      <c r="D248" s="22">
        <v>1.8908518157300001</v>
      </c>
      <c r="E248" s="22">
        <v>0</v>
      </c>
      <c r="F248" s="22">
        <v>0</v>
      </c>
      <c r="G248" s="22">
        <v>0</v>
      </c>
      <c r="H248" s="22">
        <f t="shared" si="31"/>
        <v>1.8908518157300001</v>
      </c>
      <c r="I248" s="23">
        <f t="shared" si="24"/>
        <v>0</v>
      </c>
      <c r="J248" s="23">
        <f t="shared" si="25"/>
        <v>0</v>
      </c>
      <c r="K248" s="23">
        <f t="shared" si="26"/>
        <v>0</v>
      </c>
      <c r="L248" s="23">
        <f t="shared" si="27"/>
        <v>100</v>
      </c>
      <c r="M248" s="22">
        <v>0</v>
      </c>
      <c r="N248" s="22">
        <v>3.02798524328E-2</v>
      </c>
      <c r="O248" s="22">
        <v>6.3783049777299997E-2</v>
      </c>
      <c r="P248" s="20">
        <f t="shared" si="28"/>
        <v>0</v>
      </c>
      <c r="Q248" s="20">
        <f t="shared" si="29"/>
        <v>1.6013868554321311</v>
      </c>
      <c r="R248" s="20">
        <f t="shared" si="30"/>
        <v>3.3732442302822823</v>
      </c>
    </row>
    <row r="249" spans="1:18" ht="15" x14ac:dyDescent="0.25">
      <c r="A249" s="21" t="s">
        <v>543</v>
      </c>
      <c r="B249" s="21" t="s">
        <v>544</v>
      </c>
      <c r="C249" s="21" t="s">
        <v>37</v>
      </c>
      <c r="D249" s="22">
        <v>0.44519328286999998</v>
      </c>
      <c r="E249" s="22">
        <v>0</v>
      </c>
      <c r="F249" s="22">
        <v>0</v>
      </c>
      <c r="G249" s="22">
        <v>0</v>
      </c>
      <c r="H249" s="22">
        <f t="shared" si="31"/>
        <v>0.44519328286999998</v>
      </c>
      <c r="I249" s="23">
        <f t="shared" si="24"/>
        <v>0</v>
      </c>
      <c r="J249" s="23">
        <f t="shared" si="25"/>
        <v>0</v>
      </c>
      <c r="K249" s="23">
        <f t="shared" si="26"/>
        <v>0</v>
      </c>
      <c r="L249" s="23">
        <f t="shared" si="27"/>
        <v>100</v>
      </c>
      <c r="M249" s="22">
        <v>0</v>
      </c>
      <c r="N249" s="22">
        <v>0</v>
      </c>
      <c r="O249" s="22">
        <v>9.7779303319499994E-3</v>
      </c>
      <c r="P249" s="20">
        <f t="shared" si="28"/>
        <v>0</v>
      </c>
      <c r="Q249" s="20">
        <f t="shared" si="29"/>
        <v>0</v>
      </c>
      <c r="R249" s="20">
        <f t="shared" si="30"/>
        <v>2.19633375169437</v>
      </c>
    </row>
    <row r="250" spans="1:18" ht="15" x14ac:dyDescent="0.25">
      <c r="A250" s="21" t="s">
        <v>545</v>
      </c>
      <c r="B250" s="21" t="s">
        <v>546</v>
      </c>
      <c r="C250" s="21" t="s">
        <v>37</v>
      </c>
      <c r="D250" s="22">
        <v>6.5852659886999998</v>
      </c>
      <c r="E250" s="22">
        <v>0</v>
      </c>
      <c r="F250" s="22">
        <v>0</v>
      </c>
      <c r="G250" s="22">
        <v>0.188636892926</v>
      </c>
      <c r="H250" s="22">
        <f t="shared" si="31"/>
        <v>6.3966290957740002</v>
      </c>
      <c r="I250" s="23">
        <f t="shared" si="24"/>
        <v>0</v>
      </c>
      <c r="J250" s="23">
        <f t="shared" si="25"/>
        <v>0</v>
      </c>
      <c r="K250" s="23">
        <f t="shared" si="26"/>
        <v>2.8645295915106823</v>
      </c>
      <c r="L250" s="23">
        <f t="shared" si="27"/>
        <v>97.135470408489326</v>
      </c>
      <c r="M250" s="22">
        <v>5.8111372304500003E-2</v>
      </c>
      <c r="N250" s="22">
        <v>4.1628869974599997E-2</v>
      </c>
      <c r="O250" s="22">
        <v>0.35193145041000001</v>
      </c>
      <c r="P250" s="20">
        <f t="shared" si="28"/>
        <v>0.88244533180916807</v>
      </c>
      <c r="Q250" s="20">
        <f t="shared" si="29"/>
        <v>0.63215168599162341</v>
      </c>
      <c r="R250" s="20">
        <f t="shared" si="30"/>
        <v>5.3442252904271061</v>
      </c>
    </row>
    <row r="251" spans="1:18" ht="15" x14ac:dyDescent="0.25">
      <c r="A251" s="21" t="s">
        <v>547</v>
      </c>
      <c r="B251" s="21" t="s">
        <v>548</v>
      </c>
      <c r="C251" s="21" t="s">
        <v>37</v>
      </c>
      <c r="D251" s="22">
        <v>22.3403710531</v>
      </c>
      <c r="E251" s="22">
        <v>0</v>
      </c>
      <c r="F251" s="22">
        <v>0</v>
      </c>
      <c r="G251" s="22">
        <v>0</v>
      </c>
      <c r="H251" s="22">
        <f t="shared" si="31"/>
        <v>22.3403710531</v>
      </c>
      <c r="I251" s="23">
        <f t="shared" si="24"/>
        <v>0</v>
      </c>
      <c r="J251" s="23">
        <f t="shared" si="25"/>
        <v>0</v>
      </c>
      <c r="K251" s="23">
        <f t="shared" si="26"/>
        <v>0</v>
      </c>
      <c r="L251" s="23">
        <f t="shared" si="27"/>
        <v>100</v>
      </c>
      <c r="M251" s="22">
        <v>0.1444</v>
      </c>
      <c r="N251" s="22">
        <v>0.214</v>
      </c>
      <c r="O251" s="22">
        <v>0.68279999999999996</v>
      </c>
      <c r="P251" s="20">
        <f t="shared" si="28"/>
        <v>0.64636348096806895</v>
      </c>
      <c r="Q251" s="20">
        <f t="shared" si="29"/>
        <v>0.95790709783356476</v>
      </c>
      <c r="R251" s="20">
        <f t="shared" si="30"/>
        <v>3.056350310283916</v>
      </c>
    </row>
    <row r="252" spans="1:18" ht="15" x14ac:dyDescent="0.25">
      <c r="A252" s="21" t="s">
        <v>549</v>
      </c>
      <c r="B252" s="21" t="s">
        <v>550</v>
      </c>
      <c r="C252" s="21" t="s">
        <v>37</v>
      </c>
      <c r="D252" s="22">
        <v>5.5165965138699997</v>
      </c>
      <c r="E252" s="22">
        <v>0.15271253623</v>
      </c>
      <c r="F252" s="22">
        <v>0.25461293874599999</v>
      </c>
      <c r="G252" s="22">
        <v>0.42149740674500003</v>
      </c>
      <c r="H252" s="22">
        <f t="shared" si="31"/>
        <v>4.6877736321489998</v>
      </c>
      <c r="I252" s="23">
        <f t="shared" si="24"/>
        <v>2.7682382760103144</v>
      </c>
      <c r="J252" s="23">
        <f t="shared" si="25"/>
        <v>4.6153989711925494</v>
      </c>
      <c r="K252" s="23">
        <f t="shared" si="26"/>
        <v>7.6405335370324439</v>
      </c>
      <c r="L252" s="23">
        <f t="shared" si="27"/>
        <v>84.975829215764691</v>
      </c>
      <c r="M252" s="22">
        <v>0.28583201302</v>
      </c>
      <c r="N252" s="22">
        <v>0.16154370017799999</v>
      </c>
      <c r="O252" s="22">
        <v>0.61651691378600004</v>
      </c>
      <c r="P252" s="20">
        <f t="shared" si="28"/>
        <v>5.1813108372409005</v>
      </c>
      <c r="Q252" s="20">
        <f t="shared" si="29"/>
        <v>2.9283218334319314</v>
      </c>
      <c r="R252" s="20">
        <f t="shared" si="30"/>
        <v>11.17567529609849</v>
      </c>
    </row>
    <row r="253" spans="1:18" ht="15" x14ac:dyDescent="0.25">
      <c r="A253" s="21" t="s">
        <v>551</v>
      </c>
      <c r="B253" s="21" t="s">
        <v>552</v>
      </c>
      <c r="C253" s="21" t="s">
        <v>38</v>
      </c>
      <c r="D253" s="22">
        <v>4.1313173251400004</v>
      </c>
      <c r="E253" s="22">
        <v>0</v>
      </c>
      <c r="F253" s="22">
        <v>0</v>
      </c>
      <c r="G253" s="22">
        <v>0</v>
      </c>
      <c r="H253" s="22">
        <f t="shared" si="31"/>
        <v>4.1313173251400004</v>
      </c>
      <c r="I253" s="23">
        <f t="shared" si="24"/>
        <v>0</v>
      </c>
      <c r="J253" s="23">
        <f t="shared" si="25"/>
        <v>0</v>
      </c>
      <c r="K253" s="23">
        <f t="shared" si="26"/>
        <v>0</v>
      </c>
      <c r="L253" s="23">
        <f t="shared" si="27"/>
        <v>100</v>
      </c>
      <c r="M253" s="22">
        <v>8.6230329670500001E-3</v>
      </c>
      <c r="N253" s="22">
        <v>4.6283584818899999E-2</v>
      </c>
      <c r="O253" s="22">
        <v>0.70191311612899998</v>
      </c>
      <c r="P253" s="20">
        <f t="shared" si="28"/>
        <v>0.20872356898311573</v>
      </c>
      <c r="Q253" s="20">
        <f t="shared" si="29"/>
        <v>1.1203105735125676</v>
      </c>
      <c r="R253" s="20">
        <f t="shared" si="30"/>
        <v>16.990055734951657</v>
      </c>
    </row>
    <row r="254" spans="1:18" ht="15" x14ac:dyDescent="0.25">
      <c r="A254" s="21" t="s">
        <v>553</v>
      </c>
      <c r="B254" s="21" t="s">
        <v>554</v>
      </c>
      <c r="C254" s="21" t="s">
        <v>37</v>
      </c>
      <c r="D254" s="22">
        <v>2.7928919687899998</v>
      </c>
      <c r="E254" s="22">
        <v>0</v>
      </c>
      <c r="F254" s="22">
        <v>0</v>
      </c>
      <c r="G254" s="22">
        <v>0</v>
      </c>
      <c r="H254" s="22">
        <f t="shared" si="31"/>
        <v>2.7928919687899998</v>
      </c>
      <c r="I254" s="23">
        <f t="shared" si="24"/>
        <v>0</v>
      </c>
      <c r="J254" s="23">
        <f t="shared" si="25"/>
        <v>0</v>
      </c>
      <c r="K254" s="23">
        <f t="shared" si="26"/>
        <v>0</v>
      </c>
      <c r="L254" s="23">
        <f t="shared" si="27"/>
        <v>100</v>
      </c>
      <c r="M254" s="22">
        <v>3.35448177135E-2</v>
      </c>
      <c r="N254" s="22">
        <v>2.3999999999999998E-3</v>
      </c>
      <c r="O254" s="22">
        <v>1.14650780853E-2</v>
      </c>
      <c r="P254" s="20">
        <f t="shared" si="28"/>
        <v>1.2010782403457247</v>
      </c>
      <c r="Q254" s="20">
        <f t="shared" si="29"/>
        <v>8.593243228952327E-2</v>
      </c>
      <c r="R254" s="20">
        <f t="shared" si="30"/>
        <v>0.41050918594130803</v>
      </c>
    </row>
    <row r="255" spans="1:18" ht="15" x14ac:dyDescent="0.25">
      <c r="A255" s="21" t="s">
        <v>555</v>
      </c>
      <c r="B255" s="21" t="s">
        <v>556</v>
      </c>
      <c r="C255" s="21" t="s">
        <v>37</v>
      </c>
      <c r="D255" s="22">
        <v>0.18192599099199999</v>
      </c>
      <c r="E255" s="22">
        <v>0</v>
      </c>
      <c r="F255" s="22">
        <v>0</v>
      </c>
      <c r="G255" s="22">
        <v>0</v>
      </c>
      <c r="H255" s="22">
        <f t="shared" si="31"/>
        <v>0.18192599099199999</v>
      </c>
      <c r="I255" s="23">
        <f t="shared" si="24"/>
        <v>0</v>
      </c>
      <c r="J255" s="23">
        <f t="shared" si="25"/>
        <v>0</v>
      </c>
      <c r="K255" s="23">
        <f t="shared" si="26"/>
        <v>0</v>
      </c>
      <c r="L255" s="23">
        <f t="shared" si="27"/>
        <v>100</v>
      </c>
      <c r="M255" s="22">
        <v>0</v>
      </c>
      <c r="N255" s="22">
        <v>0</v>
      </c>
      <c r="O255" s="22">
        <v>0</v>
      </c>
      <c r="P255" s="20">
        <f t="shared" si="28"/>
        <v>0</v>
      </c>
      <c r="Q255" s="20">
        <f t="shared" si="29"/>
        <v>0</v>
      </c>
      <c r="R255" s="20">
        <f t="shared" si="30"/>
        <v>0</v>
      </c>
    </row>
    <row r="256" spans="1:18" ht="15" x14ac:dyDescent="0.25">
      <c r="A256" s="21" t="s">
        <v>557</v>
      </c>
      <c r="B256" s="21" t="s">
        <v>558</v>
      </c>
      <c r="C256" s="21" t="s">
        <v>37</v>
      </c>
      <c r="D256" s="22">
        <v>2.4927693620900002</v>
      </c>
      <c r="E256" s="22">
        <v>0</v>
      </c>
      <c r="F256" s="22">
        <v>0</v>
      </c>
      <c r="G256" s="22">
        <v>0</v>
      </c>
      <c r="H256" s="22">
        <f t="shared" si="31"/>
        <v>2.4927693620900002</v>
      </c>
      <c r="I256" s="23">
        <f t="shared" ref="I256:I307" si="32">E256/D256*100</f>
        <v>0</v>
      </c>
      <c r="J256" s="23">
        <f t="shared" ref="J256:J307" si="33">F256/D256*100</f>
        <v>0</v>
      </c>
      <c r="K256" s="23">
        <f t="shared" ref="K256:K307" si="34">G256/D256*100</f>
        <v>0</v>
      </c>
      <c r="L256" s="23">
        <f t="shared" ref="L256:L307" si="35">H256/D256*100</f>
        <v>100</v>
      </c>
      <c r="M256" s="22">
        <v>0</v>
      </c>
      <c r="N256" s="22">
        <v>0</v>
      </c>
      <c r="O256" s="22">
        <v>0</v>
      </c>
      <c r="P256" s="20">
        <f t="shared" ref="P256:P307" si="36">M256/D256*100</f>
        <v>0</v>
      </c>
      <c r="Q256" s="20">
        <f t="shared" ref="Q256:Q307" si="37">N256/D256*100</f>
        <v>0</v>
      </c>
      <c r="R256" s="20">
        <f t="shared" ref="R256:R307" si="38">O256/D256*100</f>
        <v>0</v>
      </c>
    </row>
    <row r="257" spans="1:18" ht="15" x14ac:dyDescent="0.25">
      <c r="A257" s="21" t="s">
        <v>559</v>
      </c>
      <c r="B257" s="21" t="s">
        <v>560</v>
      </c>
      <c r="C257" s="21" t="s">
        <v>37</v>
      </c>
      <c r="D257" s="22">
        <v>12.9460942765</v>
      </c>
      <c r="E257" s="22">
        <v>0</v>
      </c>
      <c r="F257" s="22">
        <v>0</v>
      </c>
      <c r="G257" s="22">
        <v>0</v>
      </c>
      <c r="H257" s="22">
        <f t="shared" ref="H257:H307" si="39">D257-E257-F257-G257</f>
        <v>12.9460942765</v>
      </c>
      <c r="I257" s="23">
        <f t="shared" si="32"/>
        <v>0</v>
      </c>
      <c r="J257" s="23">
        <f t="shared" si="33"/>
        <v>0</v>
      </c>
      <c r="K257" s="23">
        <f t="shared" si="34"/>
        <v>0</v>
      </c>
      <c r="L257" s="23">
        <f t="shared" si="35"/>
        <v>100</v>
      </c>
      <c r="M257" s="22">
        <v>0</v>
      </c>
      <c r="N257" s="22">
        <v>6.1163900127700002E-7</v>
      </c>
      <c r="O257" s="22">
        <v>0.13721685598800001</v>
      </c>
      <c r="P257" s="20">
        <f t="shared" si="36"/>
        <v>0</v>
      </c>
      <c r="Q257" s="20">
        <f t="shared" si="37"/>
        <v>4.724506003229552E-6</v>
      </c>
      <c r="R257" s="20">
        <f t="shared" si="38"/>
        <v>1.0599092904574214</v>
      </c>
    </row>
    <row r="258" spans="1:18" ht="15" x14ac:dyDescent="0.25">
      <c r="A258" s="21" t="s">
        <v>561</v>
      </c>
      <c r="B258" s="21" t="s">
        <v>562</v>
      </c>
      <c r="C258" s="21" t="s">
        <v>37</v>
      </c>
      <c r="D258" s="22">
        <v>0.55243899102299998</v>
      </c>
      <c r="E258" s="22">
        <v>0</v>
      </c>
      <c r="F258" s="22">
        <v>0</v>
      </c>
      <c r="G258" s="22">
        <v>0</v>
      </c>
      <c r="H258" s="22">
        <f t="shared" si="39"/>
        <v>0.55243899102299998</v>
      </c>
      <c r="I258" s="23">
        <f t="shared" si="32"/>
        <v>0</v>
      </c>
      <c r="J258" s="23">
        <f t="shared" si="33"/>
        <v>0</v>
      </c>
      <c r="K258" s="23">
        <f t="shared" si="34"/>
        <v>0</v>
      </c>
      <c r="L258" s="23">
        <f t="shared" si="35"/>
        <v>100</v>
      </c>
      <c r="M258" s="22">
        <v>5.79967419149E-2</v>
      </c>
      <c r="N258" s="22">
        <v>3.5677399999999998E-2</v>
      </c>
      <c r="O258" s="22">
        <v>8.8694499998400005E-3</v>
      </c>
      <c r="P258" s="20">
        <f t="shared" si="36"/>
        <v>10.498307117588192</v>
      </c>
      <c r="Q258" s="20">
        <f t="shared" si="37"/>
        <v>6.458161096473841</v>
      </c>
      <c r="R258" s="20">
        <f t="shared" si="38"/>
        <v>1.6055076024622479</v>
      </c>
    </row>
    <row r="259" spans="1:18" ht="15" x14ac:dyDescent="0.25">
      <c r="A259" s="21" t="s">
        <v>563</v>
      </c>
      <c r="B259" s="21" t="s">
        <v>564</v>
      </c>
      <c r="C259" s="21" t="s">
        <v>37</v>
      </c>
      <c r="D259" s="22">
        <v>0.41442692491499999</v>
      </c>
      <c r="E259" s="22">
        <v>0</v>
      </c>
      <c r="F259" s="22">
        <v>0</v>
      </c>
      <c r="G259" s="22">
        <v>0</v>
      </c>
      <c r="H259" s="22">
        <f t="shared" si="39"/>
        <v>0.41442692491499999</v>
      </c>
      <c r="I259" s="23">
        <f t="shared" si="32"/>
        <v>0</v>
      </c>
      <c r="J259" s="23">
        <f t="shared" si="33"/>
        <v>0</v>
      </c>
      <c r="K259" s="23">
        <f t="shared" si="34"/>
        <v>0</v>
      </c>
      <c r="L259" s="23">
        <f t="shared" si="35"/>
        <v>100</v>
      </c>
      <c r="M259" s="22">
        <v>0</v>
      </c>
      <c r="N259" s="22">
        <v>0</v>
      </c>
      <c r="O259" s="22">
        <v>0</v>
      </c>
      <c r="P259" s="20">
        <f t="shared" si="36"/>
        <v>0</v>
      </c>
      <c r="Q259" s="20">
        <f t="shared" si="37"/>
        <v>0</v>
      </c>
      <c r="R259" s="20">
        <f t="shared" si="38"/>
        <v>0</v>
      </c>
    </row>
    <row r="260" spans="1:18" ht="15" x14ac:dyDescent="0.25">
      <c r="A260" s="21" t="s">
        <v>565</v>
      </c>
      <c r="B260" s="21" t="s">
        <v>566</v>
      </c>
      <c r="C260" s="21" t="s">
        <v>37</v>
      </c>
      <c r="D260" s="22">
        <v>0.35927879069200003</v>
      </c>
      <c r="E260" s="22">
        <v>0</v>
      </c>
      <c r="F260" s="22">
        <v>0</v>
      </c>
      <c r="G260" s="22">
        <v>0</v>
      </c>
      <c r="H260" s="22">
        <f t="shared" si="39"/>
        <v>0.35927879069200003</v>
      </c>
      <c r="I260" s="23">
        <f t="shared" si="32"/>
        <v>0</v>
      </c>
      <c r="J260" s="23">
        <f t="shared" si="33"/>
        <v>0</v>
      </c>
      <c r="K260" s="23">
        <f t="shared" si="34"/>
        <v>0</v>
      </c>
      <c r="L260" s="23">
        <f t="shared" si="35"/>
        <v>100</v>
      </c>
      <c r="M260" s="22">
        <v>0</v>
      </c>
      <c r="N260" s="22">
        <v>0</v>
      </c>
      <c r="O260" s="22">
        <v>7.4729044356500001E-4</v>
      </c>
      <c r="P260" s="20">
        <f t="shared" si="36"/>
        <v>0</v>
      </c>
      <c r="Q260" s="20">
        <f t="shared" si="37"/>
        <v>0</v>
      </c>
      <c r="R260" s="20">
        <f t="shared" si="38"/>
        <v>0.2079973722149471</v>
      </c>
    </row>
    <row r="261" spans="1:18" ht="15" x14ac:dyDescent="0.25">
      <c r="A261" s="21" t="s">
        <v>567</v>
      </c>
      <c r="B261" s="21" t="s">
        <v>568</v>
      </c>
      <c r="C261" s="21" t="s">
        <v>37</v>
      </c>
      <c r="D261" s="22">
        <v>3.7159025939499997E-2</v>
      </c>
      <c r="E261" s="22">
        <v>0</v>
      </c>
      <c r="F261" s="22">
        <v>0</v>
      </c>
      <c r="G261" s="22">
        <v>0</v>
      </c>
      <c r="H261" s="22">
        <f t="shared" si="39"/>
        <v>3.7159025939499997E-2</v>
      </c>
      <c r="I261" s="23">
        <f t="shared" si="32"/>
        <v>0</v>
      </c>
      <c r="J261" s="23">
        <f t="shared" si="33"/>
        <v>0</v>
      </c>
      <c r="K261" s="23">
        <f t="shared" si="34"/>
        <v>0</v>
      </c>
      <c r="L261" s="23">
        <f t="shared" si="35"/>
        <v>100</v>
      </c>
      <c r="M261" s="22">
        <v>0</v>
      </c>
      <c r="N261" s="22">
        <v>9.5999637848399996E-4</v>
      </c>
      <c r="O261" s="22">
        <v>1.5910578462299999E-2</v>
      </c>
      <c r="P261" s="20">
        <f t="shared" si="36"/>
        <v>0</v>
      </c>
      <c r="Q261" s="20">
        <f t="shared" si="37"/>
        <v>2.5834810095587706</v>
      </c>
      <c r="R261" s="20">
        <f t="shared" si="38"/>
        <v>42.817533721698211</v>
      </c>
    </row>
    <row r="262" spans="1:18" ht="15" x14ac:dyDescent="0.25">
      <c r="A262" s="21" t="s">
        <v>569</v>
      </c>
      <c r="B262" s="21" t="s">
        <v>570</v>
      </c>
      <c r="C262" s="21" t="s">
        <v>37</v>
      </c>
      <c r="D262" s="22">
        <v>4.9500970013000002E-2</v>
      </c>
      <c r="E262" s="22">
        <v>0</v>
      </c>
      <c r="F262" s="22">
        <v>0</v>
      </c>
      <c r="G262" s="22">
        <v>3.5315288816499999E-3</v>
      </c>
      <c r="H262" s="22">
        <f t="shared" si="39"/>
        <v>4.596944113135E-2</v>
      </c>
      <c r="I262" s="23">
        <f t="shared" si="32"/>
        <v>0</v>
      </c>
      <c r="J262" s="23">
        <f t="shared" si="33"/>
        <v>0</v>
      </c>
      <c r="K262" s="23">
        <f t="shared" si="34"/>
        <v>7.1342619765280268</v>
      </c>
      <c r="L262" s="23">
        <f t="shared" si="35"/>
        <v>92.865738023471962</v>
      </c>
      <c r="M262" s="22">
        <v>0</v>
      </c>
      <c r="N262" s="22">
        <v>0</v>
      </c>
      <c r="O262" s="22">
        <v>0</v>
      </c>
      <c r="P262" s="20">
        <f t="shared" si="36"/>
        <v>0</v>
      </c>
      <c r="Q262" s="20">
        <f t="shared" si="37"/>
        <v>0</v>
      </c>
      <c r="R262" s="20">
        <f t="shared" si="38"/>
        <v>0</v>
      </c>
    </row>
    <row r="263" spans="1:18" ht="15" x14ac:dyDescent="0.25">
      <c r="A263" s="21" t="s">
        <v>571</v>
      </c>
      <c r="B263" s="21" t="s">
        <v>572</v>
      </c>
      <c r="C263" s="21" t="s">
        <v>37</v>
      </c>
      <c r="D263" s="22">
        <v>5.7619142885899997E-2</v>
      </c>
      <c r="E263" s="22">
        <v>0</v>
      </c>
      <c r="F263" s="22">
        <v>0</v>
      </c>
      <c r="G263" s="22">
        <v>0</v>
      </c>
      <c r="H263" s="22">
        <f t="shared" si="39"/>
        <v>5.7619142885899997E-2</v>
      </c>
      <c r="I263" s="23">
        <f t="shared" si="32"/>
        <v>0</v>
      </c>
      <c r="J263" s="23">
        <f t="shared" si="33"/>
        <v>0</v>
      </c>
      <c r="K263" s="23">
        <f t="shared" si="34"/>
        <v>0</v>
      </c>
      <c r="L263" s="23">
        <f t="shared" si="35"/>
        <v>100</v>
      </c>
      <c r="M263" s="22">
        <v>0</v>
      </c>
      <c r="N263" s="22">
        <v>0</v>
      </c>
      <c r="O263" s="22">
        <v>0</v>
      </c>
      <c r="P263" s="20">
        <f t="shared" si="36"/>
        <v>0</v>
      </c>
      <c r="Q263" s="20">
        <f t="shared" si="37"/>
        <v>0</v>
      </c>
      <c r="R263" s="20">
        <f t="shared" si="38"/>
        <v>0</v>
      </c>
    </row>
    <row r="264" spans="1:18" ht="15" x14ac:dyDescent="0.25">
      <c r="A264" s="21" t="s">
        <v>573</v>
      </c>
      <c r="B264" s="21" t="s">
        <v>574</v>
      </c>
      <c r="C264" s="21" t="s">
        <v>37</v>
      </c>
      <c r="D264" s="22">
        <v>8.3660163830199998E-3</v>
      </c>
      <c r="E264" s="22">
        <v>0</v>
      </c>
      <c r="F264" s="22">
        <v>0</v>
      </c>
      <c r="G264" s="22">
        <v>0</v>
      </c>
      <c r="H264" s="22">
        <f t="shared" si="39"/>
        <v>8.3660163830199998E-3</v>
      </c>
      <c r="I264" s="23">
        <f t="shared" si="32"/>
        <v>0</v>
      </c>
      <c r="J264" s="23">
        <f t="shared" si="33"/>
        <v>0</v>
      </c>
      <c r="K264" s="23">
        <f t="shared" si="34"/>
        <v>0</v>
      </c>
      <c r="L264" s="23">
        <f t="shared" si="35"/>
        <v>100</v>
      </c>
      <c r="M264" s="22">
        <v>0</v>
      </c>
      <c r="N264" s="22">
        <v>0</v>
      </c>
      <c r="O264" s="22">
        <v>0</v>
      </c>
      <c r="P264" s="20">
        <f t="shared" si="36"/>
        <v>0</v>
      </c>
      <c r="Q264" s="20">
        <f t="shared" si="37"/>
        <v>0</v>
      </c>
      <c r="R264" s="20">
        <f t="shared" si="38"/>
        <v>0</v>
      </c>
    </row>
    <row r="265" spans="1:18" ht="15" x14ac:dyDescent="0.25">
      <c r="A265" s="21" t="s">
        <v>575</v>
      </c>
      <c r="B265" s="21" t="s">
        <v>576</v>
      </c>
      <c r="C265" s="21" t="s">
        <v>37</v>
      </c>
      <c r="D265" s="22">
        <v>0.134946163328</v>
      </c>
      <c r="E265" s="22">
        <v>0</v>
      </c>
      <c r="F265" s="22">
        <v>0</v>
      </c>
      <c r="G265" s="22">
        <v>0</v>
      </c>
      <c r="H265" s="22">
        <f t="shared" si="39"/>
        <v>0.134946163328</v>
      </c>
      <c r="I265" s="23">
        <f t="shared" si="32"/>
        <v>0</v>
      </c>
      <c r="J265" s="23">
        <f t="shared" si="33"/>
        <v>0</v>
      </c>
      <c r="K265" s="23">
        <f t="shared" si="34"/>
        <v>0</v>
      </c>
      <c r="L265" s="23">
        <f t="shared" si="35"/>
        <v>100</v>
      </c>
      <c r="M265" s="22">
        <v>0</v>
      </c>
      <c r="N265" s="22">
        <v>0</v>
      </c>
      <c r="O265" s="22">
        <v>1.1633605207E-4</v>
      </c>
      <c r="P265" s="20">
        <f t="shared" si="36"/>
        <v>0</v>
      </c>
      <c r="Q265" s="20">
        <f t="shared" si="37"/>
        <v>0</v>
      </c>
      <c r="R265" s="20">
        <f t="shared" si="38"/>
        <v>8.6209232779174111E-2</v>
      </c>
    </row>
    <row r="266" spans="1:18" ht="15" x14ac:dyDescent="0.25">
      <c r="A266" s="21" t="s">
        <v>577</v>
      </c>
      <c r="B266" s="21" t="s">
        <v>578</v>
      </c>
      <c r="C266" s="21" t="s">
        <v>37</v>
      </c>
      <c r="D266" s="22">
        <v>0.57933970211300001</v>
      </c>
      <c r="E266" s="22">
        <v>0</v>
      </c>
      <c r="F266" s="22">
        <v>0</v>
      </c>
      <c r="G266" s="22">
        <v>0</v>
      </c>
      <c r="H266" s="22">
        <f t="shared" si="39"/>
        <v>0.57933970211300001</v>
      </c>
      <c r="I266" s="23">
        <f t="shared" si="32"/>
        <v>0</v>
      </c>
      <c r="J266" s="23">
        <f t="shared" si="33"/>
        <v>0</v>
      </c>
      <c r="K266" s="23">
        <f t="shared" si="34"/>
        <v>0</v>
      </c>
      <c r="L266" s="23">
        <f t="shared" si="35"/>
        <v>100</v>
      </c>
      <c r="M266" s="22">
        <v>5.5230245056800003E-6</v>
      </c>
      <c r="N266" s="22">
        <v>9.4786437812500006E-3</v>
      </c>
      <c r="O266" s="22">
        <v>6.45696205097E-3</v>
      </c>
      <c r="P266" s="20">
        <f t="shared" si="36"/>
        <v>9.5333091889544569E-4</v>
      </c>
      <c r="Q266" s="20">
        <f t="shared" si="37"/>
        <v>1.6361115502146604</v>
      </c>
      <c r="R266" s="20">
        <f t="shared" si="38"/>
        <v>1.114538159118011</v>
      </c>
    </row>
    <row r="267" spans="1:18" ht="15" x14ac:dyDescent="0.25">
      <c r="A267" s="21" t="s">
        <v>579</v>
      </c>
      <c r="B267" s="21" t="s">
        <v>580</v>
      </c>
      <c r="C267" s="21" t="s">
        <v>37</v>
      </c>
      <c r="D267" s="22">
        <v>0.32916363805999999</v>
      </c>
      <c r="E267" s="22">
        <v>0</v>
      </c>
      <c r="F267" s="22">
        <v>0</v>
      </c>
      <c r="G267" s="22">
        <v>0</v>
      </c>
      <c r="H267" s="22">
        <f t="shared" si="39"/>
        <v>0.32916363805999999</v>
      </c>
      <c r="I267" s="23">
        <f t="shared" si="32"/>
        <v>0</v>
      </c>
      <c r="J267" s="23">
        <f t="shared" si="33"/>
        <v>0</v>
      </c>
      <c r="K267" s="23">
        <f t="shared" si="34"/>
        <v>0</v>
      </c>
      <c r="L267" s="23">
        <f t="shared" si="35"/>
        <v>100</v>
      </c>
      <c r="M267" s="22">
        <v>0</v>
      </c>
      <c r="N267" s="22">
        <v>1.2152227957800001E-5</v>
      </c>
      <c r="O267" s="22">
        <v>1.8633188387799999E-2</v>
      </c>
      <c r="P267" s="20">
        <f t="shared" si="36"/>
        <v>0</v>
      </c>
      <c r="Q267" s="20">
        <f t="shared" si="37"/>
        <v>3.6918500565317272E-3</v>
      </c>
      <c r="R267" s="20">
        <f t="shared" si="38"/>
        <v>5.660767543346795</v>
      </c>
    </row>
    <row r="268" spans="1:18" ht="15" x14ac:dyDescent="0.25">
      <c r="A268" s="21" t="s">
        <v>581</v>
      </c>
      <c r="B268" s="21" t="s">
        <v>582</v>
      </c>
      <c r="C268" s="21" t="s">
        <v>37</v>
      </c>
      <c r="D268" s="22">
        <v>0.14065203976099999</v>
      </c>
      <c r="E268" s="22">
        <v>0</v>
      </c>
      <c r="F268" s="22">
        <v>0</v>
      </c>
      <c r="G268" s="22">
        <v>0</v>
      </c>
      <c r="H268" s="22">
        <f t="shared" si="39"/>
        <v>0.14065203976099999</v>
      </c>
      <c r="I268" s="23">
        <f t="shared" si="32"/>
        <v>0</v>
      </c>
      <c r="J268" s="23">
        <f t="shared" si="33"/>
        <v>0</v>
      </c>
      <c r="K268" s="23">
        <f t="shared" si="34"/>
        <v>0</v>
      </c>
      <c r="L268" s="23">
        <f t="shared" si="35"/>
        <v>100</v>
      </c>
      <c r="M268" s="22">
        <v>0</v>
      </c>
      <c r="N268" s="22">
        <v>0</v>
      </c>
      <c r="O268" s="22">
        <v>0</v>
      </c>
      <c r="P268" s="20">
        <f t="shared" si="36"/>
        <v>0</v>
      </c>
      <c r="Q268" s="20">
        <f t="shared" si="37"/>
        <v>0</v>
      </c>
      <c r="R268" s="20">
        <f t="shared" si="38"/>
        <v>0</v>
      </c>
    </row>
    <row r="269" spans="1:18" ht="15" x14ac:dyDescent="0.25">
      <c r="A269" s="21" t="s">
        <v>583</v>
      </c>
      <c r="B269" s="21" t="s">
        <v>584</v>
      </c>
      <c r="C269" s="21" t="s">
        <v>37</v>
      </c>
      <c r="D269" s="22">
        <v>0.205083387857</v>
      </c>
      <c r="E269" s="22">
        <v>0</v>
      </c>
      <c r="F269" s="22">
        <v>0</v>
      </c>
      <c r="G269" s="22">
        <v>0</v>
      </c>
      <c r="H269" s="22">
        <f t="shared" si="39"/>
        <v>0.205083387857</v>
      </c>
      <c r="I269" s="23">
        <f t="shared" si="32"/>
        <v>0</v>
      </c>
      <c r="J269" s="23">
        <f t="shared" si="33"/>
        <v>0</v>
      </c>
      <c r="K269" s="23">
        <f t="shared" si="34"/>
        <v>0</v>
      </c>
      <c r="L269" s="23">
        <f t="shared" si="35"/>
        <v>100</v>
      </c>
      <c r="M269" s="22">
        <v>7.1120434190499997E-4</v>
      </c>
      <c r="N269" s="22">
        <v>3.5178822910200003E-4</v>
      </c>
      <c r="O269" s="22">
        <v>2.7506770403800001E-3</v>
      </c>
      <c r="P269" s="20">
        <f t="shared" si="36"/>
        <v>0.34678788435117264</v>
      </c>
      <c r="Q269" s="20">
        <f t="shared" si="37"/>
        <v>0.17153423920775776</v>
      </c>
      <c r="R269" s="20">
        <f t="shared" si="38"/>
        <v>1.3412480986992397</v>
      </c>
    </row>
    <row r="270" spans="1:18" ht="15" x14ac:dyDescent="0.25">
      <c r="A270" s="21" t="s">
        <v>585</v>
      </c>
      <c r="B270" s="21" t="s">
        <v>586</v>
      </c>
      <c r="C270" s="21" t="s">
        <v>37</v>
      </c>
      <c r="D270" s="22">
        <v>0.30892080078099998</v>
      </c>
      <c r="E270" s="22">
        <v>0</v>
      </c>
      <c r="F270" s="22">
        <v>0</v>
      </c>
      <c r="G270" s="22">
        <v>0</v>
      </c>
      <c r="H270" s="22">
        <f t="shared" si="39"/>
        <v>0.30892080078099998</v>
      </c>
      <c r="I270" s="23">
        <f t="shared" si="32"/>
        <v>0</v>
      </c>
      <c r="J270" s="23">
        <f t="shared" si="33"/>
        <v>0</v>
      </c>
      <c r="K270" s="23">
        <f t="shared" si="34"/>
        <v>0</v>
      </c>
      <c r="L270" s="23">
        <f t="shared" si="35"/>
        <v>100</v>
      </c>
      <c r="M270" s="22">
        <v>1.9869049663900001E-2</v>
      </c>
      <c r="N270" s="22">
        <v>6.3181581106699997E-2</v>
      </c>
      <c r="O270" s="22">
        <v>8.7592318111500006E-2</v>
      </c>
      <c r="P270" s="20">
        <f t="shared" si="36"/>
        <v>6.4317616727873101</v>
      </c>
      <c r="Q270" s="20">
        <f t="shared" si="37"/>
        <v>20.452355732267659</v>
      </c>
      <c r="R270" s="20">
        <f t="shared" si="38"/>
        <v>28.354295952248265</v>
      </c>
    </row>
    <row r="271" spans="1:18" ht="15" x14ac:dyDescent="0.25">
      <c r="A271" s="21" t="s">
        <v>587</v>
      </c>
      <c r="B271" s="21" t="s">
        <v>588</v>
      </c>
      <c r="C271" s="21" t="s">
        <v>37</v>
      </c>
      <c r="D271" s="22">
        <v>1.5565134136900001</v>
      </c>
      <c r="E271" s="22">
        <v>0</v>
      </c>
      <c r="F271" s="22">
        <v>0</v>
      </c>
      <c r="G271" s="22">
        <v>0</v>
      </c>
      <c r="H271" s="22">
        <f t="shared" si="39"/>
        <v>1.5565134136900001</v>
      </c>
      <c r="I271" s="23">
        <f t="shared" si="32"/>
        <v>0</v>
      </c>
      <c r="J271" s="23">
        <f t="shared" si="33"/>
        <v>0</v>
      </c>
      <c r="K271" s="23">
        <f t="shared" si="34"/>
        <v>0</v>
      </c>
      <c r="L271" s="23">
        <f t="shared" si="35"/>
        <v>100</v>
      </c>
      <c r="M271" s="22">
        <v>2.2850612977100001E-2</v>
      </c>
      <c r="N271" s="22">
        <v>2.5259546120899999E-2</v>
      </c>
      <c r="O271" s="22">
        <v>5.0301255023700003E-2</v>
      </c>
      <c r="P271" s="20">
        <f t="shared" si="36"/>
        <v>1.4680639932892348</v>
      </c>
      <c r="Q271" s="20">
        <f t="shared" si="37"/>
        <v>1.6228286822802009</v>
      </c>
      <c r="R271" s="20">
        <f t="shared" si="38"/>
        <v>3.2316621611664544</v>
      </c>
    </row>
    <row r="272" spans="1:18" ht="15" x14ac:dyDescent="0.25">
      <c r="A272" s="21" t="s">
        <v>589</v>
      </c>
      <c r="B272" s="21" t="s">
        <v>590</v>
      </c>
      <c r="C272" s="21" t="s">
        <v>37</v>
      </c>
      <c r="D272" s="22">
        <v>1.45986417172</v>
      </c>
      <c r="E272" s="22">
        <v>0</v>
      </c>
      <c r="F272" s="22">
        <v>0</v>
      </c>
      <c r="G272" s="22">
        <v>0</v>
      </c>
      <c r="H272" s="22">
        <f t="shared" si="39"/>
        <v>1.45986417172</v>
      </c>
      <c r="I272" s="23">
        <f t="shared" si="32"/>
        <v>0</v>
      </c>
      <c r="J272" s="23">
        <f t="shared" si="33"/>
        <v>0</v>
      </c>
      <c r="K272" s="23">
        <f t="shared" si="34"/>
        <v>0</v>
      </c>
      <c r="L272" s="23">
        <f t="shared" si="35"/>
        <v>100</v>
      </c>
      <c r="M272" s="22">
        <v>0</v>
      </c>
      <c r="N272" s="22">
        <v>0</v>
      </c>
      <c r="O272" s="22">
        <v>3.8343865398199999E-2</v>
      </c>
      <c r="P272" s="20">
        <f t="shared" si="36"/>
        <v>0</v>
      </c>
      <c r="Q272" s="20">
        <f t="shared" si="37"/>
        <v>0</v>
      </c>
      <c r="R272" s="20">
        <f t="shared" si="38"/>
        <v>2.626536505312242</v>
      </c>
    </row>
    <row r="273" spans="1:18" ht="15" x14ac:dyDescent="0.25">
      <c r="A273" s="21" t="s">
        <v>591</v>
      </c>
      <c r="B273" s="21" t="s">
        <v>592</v>
      </c>
      <c r="C273" s="21" t="s">
        <v>37</v>
      </c>
      <c r="D273" s="22">
        <v>1.9781709380700001</v>
      </c>
      <c r="E273" s="22">
        <v>0</v>
      </c>
      <c r="F273" s="22">
        <v>0</v>
      </c>
      <c r="G273" s="22">
        <v>0</v>
      </c>
      <c r="H273" s="22">
        <f t="shared" si="39"/>
        <v>1.9781709380700001</v>
      </c>
      <c r="I273" s="23">
        <f t="shared" si="32"/>
        <v>0</v>
      </c>
      <c r="J273" s="23">
        <f t="shared" si="33"/>
        <v>0</v>
      </c>
      <c r="K273" s="23">
        <f t="shared" si="34"/>
        <v>0</v>
      </c>
      <c r="L273" s="23">
        <f t="shared" si="35"/>
        <v>100</v>
      </c>
      <c r="M273" s="22">
        <v>0</v>
      </c>
      <c r="N273" s="22">
        <v>0</v>
      </c>
      <c r="O273" s="22">
        <v>9.6225600000500004E-3</v>
      </c>
      <c r="P273" s="20">
        <f t="shared" si="36"/>
        <v>0</v>
      </c>
      <c r="Q273" s="20">
        <f t="shared" si="37"/>
        <v>0</v>
      </c>
      <c r="R273" s="20">
        <f t="shared" si="38"/>
        <v>0.48643723425834162</v>
      </c>
    </row>
    <row r="274" spans="1:18" ht="15" x14ac:dyDescent="0.25">
      <c r="A274" s="21" t="s">
        <v>593</v>
      </c>
      <c r="B274" s="21" t="s">
        <v>594</v>
      </c>
      <c r="C274" s="21" t="s">
        <v>37</v>
      </c>
      <c r="D274" s="22">
        <v>1.9623374251300001</v>
      </c>
      <c r="E274" s="22">
        <v>0</v>
      </c>
      <c r="F274" s="22">
        <v>0</v>
      </c>
      <c r="G274" s="22">
        <v>0</v>
      </c>
      <c r="H274" s="22">
        <f t="shared" si="39"/>
        <v>1.9623374251300001</v>
      </c>
      <c r="I274" s="23">
        <f t="shared" si="32"/>
        <v>0</v>
      </c>
      <c r="J274" s="23">
        <f t="shared" si="33"/>
        <v>0</v>
      </c>
      <c r="K274" s="23">
        <f t="shared" si="34"/>
        <v>0</v>
      </c>
      <c r="L274" s="23">
        <f t="shared" si="35"/>
        <v>100</v>
      </c>
      <c r="M274" s="22">
        <v>7.5436356250299999E-3</v>
      </c>
      <c r="N274" s="22">
        <v>4.5427074450500003E-3</v>
      </c>
      <c r="O274" s="22">
        <v>2.70626180747E-2</v>
      </c>
      <c r="P274" s="20">
        <f t="shared" si="36"/>
        <v>0.38442092213219919</v>
      </c>
      <c r="Q274" s="20">
        <f t="shared" si="37"/>
        <v>0.23149471578513348</v>
      </c>
      <c r="R274" s="20">
        <f t="shared" si="38"/>
        <v>1.3791011539672982</v>
      </c>
    </row>
    <row r="275" spans="1:18" ht="15" x14ac:dyDescent="0.25">
      <c r="A275" s="21" t="s">
        <v>595</v>
      </c>
      <c r="B275" s="21" t="s">
        <v>596</v>
      </c>
      <c r="C275" s="21" t="s">
        <v>37</v>
      </c>
      <c r="D275" s="22">
        <v>0.51910675888900004</v>
      </c>
      <c r="E275" s="22">
        <v>0</v>
      </c>
      <c r="F275" s="22">
        <v>0</v>
      </c>
      <c r="G275" s="22">
        <v>0</v>
      </c>
      <c r="H275" s="22">
        <f t="shared" si="39"/>
        <v>0.51910675888900004</v>
      </c>
      <c r="I275" s="23">
        <f t="shared" si="32"/>
        <v>0</v>
      </c>
      <c r="J275" s="23">
        <f t="shared" si="33"/>
        <v>0</v>
      </c>
      <c r="K275" s="23">
        <f t="shared" si="34"/>
        <v>0</v>
      </c>
      <c r="L275" s="23">
        <f t="shared" si="35"/>
        <v>100</v>
      </c>
      <c r="M275" s="22">
        <v>0</v>
      </c>
      <c r="N275" s="22">
        <v>0</v>
      </c>
      <c r="O275" s="22">
        <v>0</v>
      </c>
      <c r="P275" s="20">
        <f t="shared" si="36"/>
        <v>0</v>
      </c>
      <c r="Q275" s="20">
        <f t="shared" si="37"/>
        <v>0</v>
      </c>
      <c r="R275" s="20">
        <f t="shared" si="38"/>
        <v>0</v>
      </c>
    </row>
    <row r="276" spans="1:18" ht="15" x14ac:dyDescent="0.25">
      <c r="A276" s="21" t="s">
        <v>597</v>
      </c>
      <c r="B276" s="21" t="s">
        <v>598</v>
      </c>
      <c r="C276" s="21" t="s">
        <v>37</v>
      </c>
      <c r="D276" s="22">
        <v>0.15214491835800001</v>
      </c>
      <c r="E276" s="22">
        <v>0</v>
      </c>
      <c r="F276" s="22">
        <v>0</v>
      </c>
      <c r="G276" s="22">
        <v>0</v>
      </c>
      <c r="H276" s="22">
        <f t="shared" si="39"/>
        <v>0.15214491835800001</v>
      </c>
      <c r="I276" s="23">
        <f t="shared" si="32"/>
        <v>0</v>
      </c>
      <c r="J276" s="23">
        <f t="shared" si="33"/>
        <v>0</v>
      </c>
      <c r="K276" s="23">
        <f t="shared" si="34"/>
        <v>0</v>
      </c>
      <c r="L276" s="23">
        <f t="shared" si="35"/>
        <v>100</v>
      </c>
      <c r="M276" s="22">
        <v>0</v>
      </c>
      <c r="N276" s="22">
        <v>0</v>
      </c>
      <c r="O276" s="22">
        <v>0</v>
      </c>
      <c r="P276" s="20">
        <f t="shared" si="36"/>
        <v>0</v>
      </c>
      <c r="Q276" s="20">
        <f t="shared" si="37"/>
        <v>0</v>
      </c>
      <c r="R276" s="20">
        <f t="shared" si="38"/>
        <v>0</v>
      </c>
    </row>
    <row r="277" spans="1:18" ht="15" x14ac:dyDescent="0.25">
      <c r="A277" s="21" t="s">
        <v>599</v>
      </c>
      <c r="B277" s="21" t="s">
        <v>600</v>
      </c>
      <c r="C277" s="21" t="s">
        <v>37</v>
      </c>
      <c r="D277" s="22">
        <v>0.777683068767</v>
      </c>
      <c r="E277" s="22">
        <v>0</v>
      </c>
      <c r="F277" s="22">
        <v>0</v>
      </c>
      <c r="G277" s="22">
        <v>0</v>
      </c>
      <c r="H277" s="22">
        <f t="shared" si="39"/>
        <v>0.777683068767</v>
      </c>
      <c r="I277" s="23">
        <f t="shared" si="32"/>
        <v>0</v>
      </c>
      <c r="J277" s="23">
        <f t="shared" si="33"/>
        <v>0</v>
      </c>
      <c r="K277" s="23">
        <f t="shared" si="34"/>
        <v>0</v>
      </c>
      <c r="L277" s="23">
        <f t="shared" si="35"/>
        <v>100</v>
      </c>
      <c r="M277" s="22">
        <v>8.1453988849099993E-3</v>
      </c>
      <c r="N277" s="22">
        <v>1.5706949765400002E-2</v>
      </c>
      <c r="O277" s="22">
        <v>0.19673983879099999</v>
      </c>
      <c r="P277" s="20">
        <f t="shared" si="36"/>
        <v>1.0473931106439487</v>
      </c>
      <c r="Q277" s="20">
        <f t="shared" si="37"/>
        <v>2.0197109074655613</v>
      </c>
      <c r="R277" s="20">
        <f t="shared" si="38"/>
        <v>25.298202660233667</v>
      </c>
    </row>
    <row r="278" spans="1:18" ht="15" x14ac:dyDescent="0.25">
      <c r="A278" s="21" t="s">
        <v>601</v>
      </c>
      <c r="B278" s="21" t="s">
        <v>602</v>
      </c>
      <c r="C278" s="21" t="s">
        <v>37</v>
      </c>
      <c r="D278" s="22">
        <v>1.2288653886800001</v>
      </c>
      <c r="E278" s="22">
        <v>0</v>
      </c>
      <c r="F278" s="22">
        <v>0</v>
      </c>
      <c r="G278" s="22">
        <v>0</v>
      </c>
      <c r="H278" s="22">
        <f t="shared" si="39"/>
        <v>1.2288653886800001</v>
      </c>
      <c r="I278" s="23">
        <f t="shared" si="32"/>
        <v>0</v>
      </c>
      <c r="J278" s="23">
        <f t="shared" si="33"/>
        <v>0</v>
      </c>
      <c r="K278" s="23">
        <f t="shared" si="34"/>
        <v>0</v>
      </c>
      <c r="L278" s="23">
        <f t="shared" si="35"/>
        <v>100</v>
      </c>
      <c r="M278" s="22">
        <v>0</v>
      </c>
      <c r="N278" s="22">
        <v>0</v>
      </c>
      <c r="O278" s="22">
        <v>2.9600000000000001E-2</v>
      </c>
      <c r="P278" s="20">
        <f t="shared" si="36"/>
        <v>0</v>
      </c>
      <c r="Q278" s="20">
        <f t="shared" si="37"/>
        <v>0</v>
      </c>
      <c r="R278" s="20">
        <f t="shared" si="38"/>
        <v>2.408725990061058</v>
      </c>
    </row>
    <row r="279" spans="1:18" ht="15" x14ac:dyDescent="0.25">
      <c r="A279" s="21" t="s">
        <v>603</v>
      </c>
      <c r="B279" s="21" t="s">
        <v>604</v>
      </c>
      <c r="C279" s="21" t="s">
        <v>39</v>
      </c>
      <c r="D279" s="22">
        <v>0.86709884611300003</v>
      </c>
      <c r="E279" s="22">
        <v>0</v>
      </c>
      <c r="F279" s="22">
        <v>0</v>
      </c>
      <c r="G279" s="22">
        <v>0</v>
      </c>
      <c r="H279" s="22">
        <f t="shared" si="39"/>
        <v>0.86709884611300003</v>
      </c>
      <c r="I279" s="23">
        <f t="shared" si="32"/>
        <v>0</v>
      </c>
      <c r="J279" s="23">
        <f t="shared" si="33"/>
        <v>0</v>
      </c>
      <c r="K279" s="23">
        <f t="shared" si="34"/>
        <v>0</v>
      </c>
      <c r="L279" s="23">
        <f t="shared" si="35"/>
        <v>100</v>
      </c>
      <c r="M279" s="22">
        <v>0</v>
      </c>
      <c r="N279" s="22">
        <v>0</v>
      </c>
      <c r="O279" s="22">
        <v>0</v>
      </c>
      <c r="P279" s="20">
        <f t="shared" si="36"/>
        <v>0</v>
      </c>
      <c r="Q279" s="20">
        <f t="shared" si="37"/>
        <v>0</v>
      </c>
      <c r="R279" s="20">
        <f t="shared" si="38"/>
        <v>0</v>
      </c>
    </row>
    <row r="280" spans="1:18" ht="15" x14ac:dyDescent="0.25">
      <c r="A280" s="21" t="s">
        <v>605</v>
      </c>
      <c r="B280" s="21" t="s">
        <v>606</v>
      </c>
      <c r="C280" s="21" t="s">
        <v>37</v>
      </c>
      <c r="D280" s="22">
        <v>6.4181412429399995E-2</v>
      </c>
      <c r="E280" s="22">
        <v>0</v>
      </c>
      <c r="F280" s="22">
        <v>0</v>
      </c>
      <c r="G280" s="22">
        <v>0</v>
      </c>
      <c r="H280" s="22">
        <f t="shared" si="39"/>
        <v>6.4181412429399995E-2</v>
      </c>
      <c r="I280" s="23">
        <f t="shared" si="32"/>
        <v>0</v>
      </c>
      <c r="J280" s="23">
        <f t="shared" si="33"/>
        <v>0</v>
      </c>
      <c r="K280" s="23">
        <f t="shared" si="34"/>
        <v>0</v>
      </c>
      <c r="L280" s="23">
        <f t="shared" si="35"/>
        <v>100</v>
      </c>
      <c r="M280" s="22">
        <v>0</v>
      </c>
      <c r="N280" s="22">
        <v>0</v>
      </c>
      <c r="O280" s="22">
        <v>0</v>
      </c>
      <c r="P280" s="20">
        <f t="shared" si="36"/>
        <v>0</v>
      </c>
      <c r="Q280" s="20">
        <f t="shared" si="37"/>
        <v>0</v>
      </c>
      <c r="R280" s="20">
        <f t="shared" si="38"/>
        <v>0</v>
      </c>
    </row>
    <row r="281" spans="1:18" ht="15" x14ac:dyDescent="0.25">
      <c r="A281" s="21" t="s">
        <v>607</v>
      </c>
      <c r="B281" s="21" t="s">
        <v>608</v>
      </c>
      <c r="C281" s="21" t="s">
        <v>37</v>
      </c>
      <c r="D281" s="22">
        <v>0.101705366677</v>
      </c>
      <c r="E281" s="22">
        <v>0</v>
      </c>
      <c r="F281" s="22">
        <v>0</v>
      </c>
      <c r="G281" s="22">
        <v>0</v>
      </c>
      <c r="H281" s="22">
        <f t="shared" si="39"/>
        <v>0.101705366677</v>
      </c>
      <c r="I281" s="23">
        <f t="shared" si="32"/>
        <v>0</v>
      </c>
      <c r="J281" s="23">
        <f t="shared" si="33"/>
        <v>0</v>
      </c>
      <c r="K281" s="23">
        <f t="shared" si="34"/>
        <v>0</v>
      </c>
      <c r="L281" s="23">
        <f t="shared" si="35"/>
        <v>100</v>
      </c>
      <c r="M281" s="22">
        <v>0</v>
      </c>
      <c r="N281" s="22">
        <v>0</v>
      </c>
      <c r="O281" s="22">
        <v>1.2344899999899999E-3</v>
      </c>
      <c r="P281" s="20">
        <f t="shared" si="36"/>
        <v>0</v>
      </c>
      <c r="Q281" s="20">
        <f t="shared" si="37"/>
        <v>0</v>
      </c>
      <c r="R281" s="20">
        <f t="shared" si="38"/>
        <v>1.2137904225944565</v>
      </c>
    </row>
    <row r="282" spans="1:18" ht="15" x14ac:dyDescent="0.25">
      <c r="A282" s="21" t="s">
        <v>609</v>
      </c>
      <c r="B282" s="21" t="s">
        <v>610</v>
      </c>
      <c r="C282" s="21" t="s">
        <v>39</v>
      </c>
      <c r="D282" s="22">
        <v>0.42250977013899998</v>
      </c>
      <c r="E282" s="22">
        <v>0</v>
      </c>
      <c r="F282" s="22">
        <v>0</v>
      </c>
      <c r="G282" s="22">
        <v>0</v>
      </c>
      <c r="H282" s="22">
        <f t="shared" si="39"/>
        <v>0.42250977013899998</v>
      </c>
      <c r="I282" s="23">
        <f t="shared" si="32"/>
        <v>0</v>
      </c>
      <c r="J282" s="23">
        <f t="shared" si="33"/>
        <v>0</v>
      </c>
      <c r="K282" s="23">
        <f t="shared" si="34"/>
        <v>0</v>
      </c>
      <c r="L282" s="23">
        <f t="shared" si="35"/>
        <v>100</v>
      </c>
      <c r="M282" s="22">
        <v>0</v>
      </c>
      <c r="N282" s="22">
        <v>0</v>
      </c>
      <c r="O282" s="22">
        <v>0</v>
      </c>
      <c r="P282" s="20">
        <f t="shared" si="36"/>
        <v>0</v>
      </c>
      <c r="Q282" s="20">
        <f t="shared" si="37"/>
        <v>0</v>
      </c>
      <c r="R282" s="20">
        <f t="shared" si="38"/>
        <v>0</v>
      </c>
    </row>
    <row r="283" spans="1:18" ht="15" x14ac:dyDescent="0.25">
      <c r="A283" s="21" t="s">
        <v>611</v>
      </c>
      <c r="B283" s="21" t="s">
        <v>612</v>
      </c>
      <c r="C283" s="21" t="s">
        <v>37</v>
      </c>
      <c r="D283" s="22">
        <v>1.0844632431800001</v>
      </c>
      <c r="E283" s="22">
        <v>0</v>
      </c>
      <c r="F283" s="22">
        <v>0</v>
      </c>
      <c r="G283" s="22">
        <v>0</v>
      </c>
      <c r="H283" s="22">
        <f t="shared" si="39"/>
        <v>1.0844632431800001</v>
      </c>
      <c r="I283" s="23">
        <f t="shared" si="32"/>
        <v>0</v>
      </c>
      <c r="J283" s="23">
        <f t="shared" si="33"/>
        <v>0</v>
      </c>
      <c r="K283" s="23">
        <f t="shared" si="34"/>
        <v>0</v>
      </c>
      <c r="L283" s="23">
        <f t="shared" si="35"/>
        <v>100</v>
      </c>
      <c r="M283" s="22">
        <v>0</v>
      </c>
      <c r="N283" s="22">
        <v>0</v>
      </c>
      <c r="O283" s="22">
        <v>3.9111779797799999E-2</v>
      </c>
      <c r="P283" s="20">
        <f t="shared" si="36"/>
        <v>0</v>
      </c>
      <c r="Q283" s="20">
        <f t="shared" si="37"/>
        <v>0</v>
      </c>
      <c r="R283" s="20">
        <f t="shared" si="38"/>
        <v>3.6065565194364262</v>
      </c>
    </row>
    <row r="284" spans="1:18" ht="15" x14ac:dyDescent="0.25">
      <c r="A284" s="21" t="s">
        <v>613</v>
      </c>
      <c r="B284" s="21" t="s">
        <v>614</v>
      </c>
      <c r="C284" s="21" t="s">
        <v>37</v>
      </c>
      <c r="D284" s="22">
        <v>2.9284484198500001E-2</v>
      </c>
      <c r="E284" s="22">
        <v>0</v>
      </c>
      <c r="F284" s="22">
        <v>0</v>
      </c>
      <c r="G284" s="22">
        <v>0</v>
      </c>
      <c r="H284" s="22">
        <f t="shared" si="39"/>
        <v>2.9284484198500001E-2</v>
      </c>
      <c r="I284" s="23">
        <f t="shared" si="32"/>
        <v>0</v>
      </c>
      <c r="J284" s="23">
        <f t="shared" si="33"/>
        <v>0</v>
      </c>
      <c r="K284" s="23">
        <f t="shared" si="34"/>
        <v>0</v>
      </c>
      <c r="L284" s="23">
        <f t="shared" si="35"/>
        <v>100</v>
      </c>
      <c r="M284" s="22">
        <v>0</v>
      </c>
      <c r="N284" s="22">
        <v>0</v>
      </c>
      <c r="O284" s="22">
        <v>0</v>
      </c>
      <c r="P284" s="20">
        <f t="shared" si="36"/>
        <v>0</v>
      </c>
      <c r="Q284" s="20">
        <f t="shared" si="37"/>
        <v>0</v>
      </c>
      <c r="R284" s="20">
        <f t="shared" si="38"/>
        <v>0</v>
      </c>
    </row>
    <row r="285" spans="1:18" ht="15" x14ac:dyDescent="0.25">
      <c r="A285" s="21" t="s">
        <v>613</v>
      </c>
      <c r="B285" s="21" t="s">
        <v>614</v>
      </c>
      <c r="C285" s="21" t="s">
        <v>37</v>
      </c>
      <c r="D285" s="22">
        <v>9.3435032564500003E-2</v>
      </c>
      <c r="E285" s="22">
        <v>0</v>
      </c>
      <c r="F285" s="22">
        <v>0</v>
      </c>
      <c r="G285" s="22">
        <v>0</v>
      </c>
      <c r="H285" s="22">
        <f t="shared" si="39"/>
        <v>9.3435032564500003E-2</v>
      </c>
      <c r="I285" s="23">
        <f t="shared" si="32"/>
        <v>0</v>
      </c>
      <c r="J285" s="23">
        <f t="shared" si="33"/>
        <v>0</v>
      </c>
      <c r="K285" s="23">
        <f t="shared" si="34"/>
        <v>0</v>
      </c>
      <c r="L285" s="23">
        <f t="shared" si="35"/>
        <v>100</v>
      </c>
      <c r="M285" s="22">
        <v>0</v>
      </c>
      <c r="N285" s="22">
        <v>0</v>
      </c>
      <c r="O285" s="22">
        <v>0</v>
      </c>
      <c r="P285" s="20">
        <f t="shared" si="36"/>
        <v>0</v>
      </c>
      <c r="Q285" s="20">
        <f t="shared" si="37"/>
        <v>0</v>
      </c>
      <c r="R285" s="20">
        <f t="shared" si="38"/>
        <v>0</v>
      </c>
    </row>
    <row r="286" spans="1:18" ht="15" x14ac:dyDescent="0.25">
      <c r="A286" s="21" t="s">
        <v>615</v>
      </c>
      <c r="B286" s="21" t="s">
        <v>616</v>
      </c>
      <c r="C286" s="21" t="s">
        <v>37</v>
      </c>
      <c r="D286" s="22">
        <v>0.17640177595699999</v>
      </c>
      <c r="E286" s="22">
        <v>0</v>
      </c>
      <c r="F286" s="22">
        <v>1.0908691404900001E-2</v>
      </c>
      <c r="G286" s="22">
        <v>0</v>
      </c>
      <c r="H286" s="22">
        <f t="shared" si="39"/>
        <v>0.16549308455209999</v>
      </c>
      <c r="I286" s="23">
        <f t="shared" si="32"/>
        <v>0</v>
      </c>
      <c r="J286" s="23">
        <f t="shared" si="33"/>
        <v>6.184003163074232</v>
      </c>
      <c r="K286" s="23">
        <f t="shared" si="34"/>
        <v>0</v>
      </c>
      <c r="L286" s="23">
        <f t="shared" si="35"/>
        <v>93.815996836925763</v>
      </c>
      <c r="M286" s="22">
        <v>1.82732808845E-3</v>
      </c>
      <c r="N286" s="22">
        <v>1.4351690246300001E-3</v>
      </c>
      <c r="O286" s="22">
        <v>1.73021688343E-2</v>
      </c>
      <c r="P286" s="20">
        <f t="shared" si="36"/>
        <v>1.0358898477844309</v>
      </c>
      <c r="Q286" s="20">
        <f t="shared" si="37"/>
        <v>0.8135796914991601</v>
      </c>
      <c r="R286" s="20">
        <f t="shared" si="38"/>
        <v>9.8083869850140317</v>
      </c>
    </row>
    <row r="287" spans="1:18" ht="15" x14ac:dyDescent="0.25">
      <c r="A287" s="21" t="s">
        <v>617</v>
      </c>
      <c r="B287" s="21" t="s">
        <v>618</v>
      </c>
      <c r="C287" s="21" t="s">
        <v>37</v>
      </c>
      <c r="D287" s="22">
        <v>0.637819806366</v>
      </c>
      <c r="E287" s="22">
        <v>0</v>
      </c>
      <c r="F287" s="22">
        <v>0</v>
      </c>
      <c r="G287" s="22">
        <v>0</v>
      </c>
      <c r="H287" s="22">
        <f t="shared" si="39"/>
        <v>0.637819806366</v>
      </c>
      <c r="I287" s="23">
        <f t="shared" si="32"/>
        <v>0</v>
      </c>
      <c r="J287" s="23">
        <f t="shared" si="33"/>
        <v>0</v>
      </c>
      <c r="K287" s="23">
        <f t="shared" si="34"/>
        <v>0</v>
      </c>
      <c r="L287" s="23">
        <f t="shared" si="35"/>
        <v>100</v>
      </c>
      <c r="M287" s="22">
        <v>2.1788612751100001E-3</v>
      </c>
      <c r="N287" s="22">
        <v>1.7944175494800001E-3</v>
      </c>
      <c r="O287" s="22">
        <v>1.98062756551E-2</v>
      </c>
      <c r="P287" s="20">
        <f t="shared" si="36"/>
        <v>0.34161078934254741</v>
      </c>
      <c r="Q287" s="20">
        <f t="shared" si="37"/>
        <v>0.28133612841278088</v>
      </c>
      <c r="R287" s="20">
        <f t="shared" si="38"/>
        <v>3.1053089693070097</v>
      </c>
    </row>
    <row r="288" spans="1:18" ht="15" x14ac:dyDescent="0.25">
      <c r="A288" s="21" t="s">
        <v>619</v>
      </c>
      <c r="B288" s="21" t="s">
        <v>620</v>
      </c>
      <c r="C288" s="21" t="s">
        <v>37</v>
      </c>
      <c r="D288" s="22">
        <v>1.3722113097799999</v>
      </c>
      <c r="E288" s="22">
        <v>0</v>
      </c>
      <c r="F288" s="22">
        <v>0</v>
      </c>
      <c r="G288" s="22">
        <v>0</v>
      </c>
      <c r="H288" s="22">
        <f t="shared" si="39"/>
        <v>1.3722113097799999</v>
      </c>
      <c r="I288" s="23">
        <f t="shared" si="32"/>
        <v>0</v>
      </c>
      <c r="J288" s="23">
        <f t="shared" si="33"/>
        <v>0</v>
      </c>
      <c r="K288" s="23">
        <f t="shared" si="34"/>
        <v>0</v>
      </c>
      <c r="L288" s="23">
        <f t="shared" si="35"/>
        <v>100</v>
      </c>
      <c r="M288" s="22">
        <v>0</v>
      </c>
      <c r="N288" s="22">
        <v>1.12E-2</v>
      </c>
      <c r="O288" s="22">
        <v>2.12E-2</v>
      </c>
      <c r="P288" s="20">
        <f t="shared" si="36"/>
        <v>0</v>
      </c>
      <c r="Q288" s="20">
        <f t="shared" si="37"/>
        <v>0.81620082272865402</v>
      </c>
      <c r="R288" s="20">
        <f t="shared" si="38"/>
        <v>1.5449515573078096</v>
      </c>
    </row>
    <row r="289" spans="1:18" ht="15" x14ac:dyDescent="0.25">
      <c r="A289" s="21" t="s">
        <v>621</v>
      </c>
      <c r="B289" s="21" t="s">
        <v>622</v>
      </c>
      <c r="C289" s="21" t="s">
        <v>37</v>
      </c>
      <c r="D289" s="22">
        <v>0.11943816262699999</v>
      </c>
      <c r="E289" s="22">
        <v>0</v>
      </c>
      <c r="F289" s="22">
        <v>0</v>
      </c>
      <c r="G289" s="22">
        <v>0</v>
      </c>
      <c r="H289" s="22">
        <f t="shared" si="39"/>
        <v>0.11943816262699999</v>
      </c>
      <c r="I289" s="23">
        <f t="shared" si="32"/>
        <v>0</v>
      </c>
      <c r="J289" s="23">
        <f t="shared" si="33"/>
        <v>0</v>
      </c>
      <c r="K289" s="23">
        <f t="shared" si="34"/>
        <v>0</v>
      </c>
      <c r="L289" s="23">
        <f t="shared" si="35"/>
        <v>100</v>
      </c>
      <c r="M289" s="22">
        <v>0</v>
      </c>
      <c r="N289" s="22">
        <v>0</v>
      </c>
      <c r="O289" s="22">
        <v>0</v>
      </c>
      <c r="P289" s="20">
        <f t="shared" si="36"/>
        <v>0</v>
      </c>
      <c r="Q289" s="20">
        <f t="shared" si="37"/>
        <v>0</v>
      </c>
      <c r="R289" s="20">
        <f t="shared" si="38"/>
        <v>0</v>
      </c>
    </row>
    <row r="290" spans="1:18" ht="15" x14ac:dyDescent="0.25">
      <c r="A290" s="21" t="s">
        <v>623</v>
      </c>
      <c r="B290" s="21" t="s">
        <v>624</v>
      </c>
      <c r="C290" s="21" t="s">
        <v>37</v>
      </c>
      <c r="D290" s="22">
        <v>0.79812278729399999</v>
      </c>
      <c r="E290" s="22">
        <v>0</v>
      </c>
      <c r="F290" s="22">
        <v>5.7681292992499997E-4</v>
      </c>
      <c r="G290" s="22">
        <v>0.17749259966700001</v>
      </c>
      <c r="H290" s="22">
        <f t="shared" si="39"/>
        <v>0.620053374697075</v>
      </c>
      <c r="I290" s="23">
        <f t="shared" si="32"/>
        <v>0</v>
      </c>
      <c r="J290" s="23">
        <f t="shared" si="33"/>
        <v>7.2271201763410203E-2</v>
      </c>
      <c r="K290" s="23">
        <f t="shared" si="34"/>
        <v>22.238758558539697</v>
      </c>
      <c r="L290" s="23">
        <f t="shared" si="35"/>
        <v>77.6889702396969</v>
      </c>
      <c r="M290" s="22">
        <v>0.13963602719599999</v>
      </c>
      <c r="N290" s="22">
        <v>9.6523125065899995E-2</v>
      </c>
      <c r="O290" s="22">
        <v>0.191874836888</v>
      </c>
      <c r="P290" s="20">
        <f t="shared" si="36"/>
        <v>17.49555700187809</v>
      </c>
      <c r="Q290" s="20">
        <f t="shared" si="37"/>
        <v>12.093768853932536</v>
      </c>
      <c r="R290" s="20">
        <f t="shared" si="38"/>
        <v>24.040766651775868</v>
      </c>
    </row>
    <row r="291" spans="1:18" ht="15" x14ac:dyDescent="0.25">
      <c r="A291" s="21" t="s">
        <v>625</v>
      </c>
      <c r="B291" s="21" t="s">
        <v>626</v>
      </c>
      <c r="C291" s="21" t="s">
        <v>37</v>
      </c>
      <c r="D291" s="22">
        <v>3.6895501396100001</v>
      </c>
      <c r="E291" s="22">
        <v>0</v>
      </c>
      <c r="F291" s="22">
        <v>0.40144676240400001</v>
      </c>
      <c r="G291" s="22">
        <v>1.1358225500700001</v>
      </c>
      <c r="H291" s="22">
        <f t="shared" si="39"/>
        <v>2.1522808271359999</v>
      </c>
      <c r="I291" s="23">
        <f t="shared" si="32"/>
        <v>0</v>
      </c>
      <c r="J291" s="23">
        <f t="shared" si="33"/>
        <v>10.880642550271306</v>
      </c>
      <c r="K291" s="23">
        <f t="shared" si="34"/>
        <v>30.784852003395212</v>
      </c>
      <c r="L291" s="23">
        <f t="shared" si="35"/>
        <v>58.334505446333473</v>
      </c>
      <c r="M291" s="22">
        <v>0.536452157524</v>
      </c>
      <c r="N291" s="22">
        <v>0.39461545490400002</v>
      </c>
      <c r="O291" s="22">
        <v>0.57072145674100005</v>
      </c>
      <c r="P291" s="20">
        <f t="shared" si="36"/>
        <v>14.539771441639903</v>
      </c>
      <c r="Q291" s="20">
        <f t="shared" si="37"/>
        <v>10.695489693106932</v>
      </c>
      <c r="R291" s="20">
        <f t="shared" si="38"/>
        <v>15.468591973148454</v>
      </c>
    </row>
    <row r="292" spans="1:18" ht="15" x14ac:dyDescent="0.25">
      <c r="A292" s="21" t="s">
        <v>627</v>
      </c>
      <c r="B292" s="21" t="s">
        <v>628</v>
      </c>
      <c r="C292" s="21" t="s">
        <v>37</v>
      </c>
      <c r="D292" s="22">
        <v>0.19069714482700001</v>
      </c>
      <c r="E292" s="22">
        <v>0</v>
      </c>
      <c r="F292" s="22">
        <v>0</v>
      </c>
      <c r="G292" s="22">
        <v>0</v>
      </c>
      <c r="H292" s="22">
        <f t="shared" si="39"/>
        <v>0.19069714482700001</v>
      </c>
      <c r="I292" s="23">
        <f t="shared" si="32"/>
        <v>0</v>
      </c>
      <c r="J292" s="23">
        <f t="shared" si="33"/>
        <v>0</v>
      </c>
      <c r="K292" s="23">
        <f t="shared" si="34"/>
        <v>0</v>
      </c>
      <c r="L292" s="23">
        <f t="shared" si="35"/>
        <v>100</v>
      </c>
      <c r="M292" s="22">
        <v>0</v>
      </c>
      <c r="N292" s="22">
        <v>0</v>
      </c>
      <c r="O292" s="22">
        <v>2.8481099930600001E-7</v>
      </c>
      <c r="P292" s="20">
        <f t="shared" si="36"/>
        <v>0</v>
      </c>
      <c r="Q292" s="20">
        <f t="shared" si="37"/>
        <v>0</v>
      </c>
      <c r="R292" s="20">
        <f t="shared" si="38"/>
        <v>1.4935252416305441E-4</v>
      </c>
    </row>
    <row r="293" spans="1:18" ht="15" x14ac:dyDescent="0.25">
      <c r="A293" s="21" t="s">
        <v>629</v>
      </c>
      <c r="B293" s="21" t="s">
        <v>630</v>
      </c>
      <c r="C293" s="21" t="s">
        <v>37</v>
      </c>
      <c r="D293" s="22">
        <v>1.80345996706</v>
      </c>
      <c r="E293" s="22">
        <v>0</v>
      </c>
      <c r="F293" s="22">
        <v>0</v>
      </c>
      <c r="G293" s="22">
        <v>0</v>
      </c>
      <c r="H293" s="22">
        <f t="shared" si="39"/>
        <v>1.80345996706</v>
      </c>
      <c r="I293" s="23">
        <f t="shared" si="32"/>
        <v>0</v>
      </c>
      <c r="J293" s="23">
        <f t="shared" si="33"/>
        <v>0</v>
      </c>
      <c r="K293" s="23">
        <f t="shared" si="34"/>
        <v>0</v>
      </c>
      <c r="L293" s="23">
        <f t="shared" si="35"/>
        <v>100</v>
      </c>
      <c r="M293" s="22">
        <v>2.4447010225599999E-2</v>
      </c>
      <c r="N293" s="22">
        <v>1.6783511130400001E-2</v>
      </c>
      <c r="O293" s="22">
        <v>7.3988817766799997E-2</v>
      </c>
      <c r="P293" s="20">
        <f t="shared" si="36"/>
        <v>1.3555615689908276</v>
      </c>
      <c r="Q293" s="20">
        <f t="shared" si="37"/>
        <v>0.93062842740892526</v>
      </c>
      <c r="R293" s="20">
        <f t="shared" si="38"/>
        <v>4.1026038347508509</v>
      </c>
    </row>
    <row r="294" spans="1:18" ht="15" x14ac:dyDescent="0.25">
      <c r="A294" s="21" t="s">
        <v>631</v>
      </c>
      <c r="B294" s="21" t="s">
        <v>632</v>
      </c>
      <c r="C294" s="21" t="s">
        <v>37</v>
      </c>
      <c r="D294" s="22">
        <v>6.1965216554099998</v>
      </c>
      <c r="E294" s="22">
        <v>0</v>
      </c>
      <c r="F294" s="22">
        <v>0</v>
      </c>
      <c r="G294" s="22">
        <v>0</v>
      </c>
      <c r="H294" s="22">
        <f t="shared" si="39"/>
        <v>6.1965216554099998</v>
      </c>
      <c r="I294" s="23">
        <f t="shared" si="32"/>
        <v>0</v>
      </c>
      <c r="J294" s="23">
        <f t="shared" si="33"/>
        <v>0</v>
      </c>
      <c r="K294" s="23">
        <f t="shared" si="34"/>
        <v>0</v>
      </c>
      <c r="L294" s="23">
        <f t="shared" si="35"/>
        <v>100</v>
      </c>
      <c r="M294" s="22">
        <v>0.21712117878000001</v>
      </c>
      <c r="N294" s="22">
        <v>0.12839497039700001</v>
      </c>
      <c r="O294" s="22">
        <v>0.41864748056700002</v>
      </c>
      <c r="P294" s="20">
        <f t="shared" si="36"/>
        <v>3.5039202774420701</v>
      </c>
      <c r="Q294" s="20">
        <f t="shared" si="37"/>
        <v>2.0720490871665422</v>
      </c>
      <c r="R294" s="20">
        <f t="shared" si="38"/>
        <v>6.7561690872409246</v>
      </c>
    </row>
    <row r="295" spans="1:18" ht="15" x14ac:dyDescent="0.25">
      <c r="A295" s="21" t="s">
        <v>633</v>
      </c>
      <c r="B295" s="21" t="s">
        <v>634</v>
      </c>
      <c r="C295" s="21" t="s">
        <v>37</v>
      </c>
      <c r="D295" s="22">
        <v>1.5838765153800001</v>
      </c>
      <c r="E295" s="22">
        <v>0</v>
      </c>
      <c r="F295" s="22">
        <v>0</v>
      </c>
      <c r="G295" s="22">
        <v>0</v>
      </c>
      <c r="H295" s="22">
        <f t="shared" si="39"/>
        <v>1.5838765153800001</v>
      </c>
      <c r="I295" s="23">
        <f t="shared" si="32"/>
        <v>0</v>
      </c>
      <c r="J295" s="23">
        <f t="shared" si="33"/>
        <v>0</v>
      </c>
      <c r="K295" s="23">
        <f t="shared" si="34"/>
        <v>0</v>
      </c>
      <c r="L295" s="23">
        <f t="shared" si="35"/>
        <v>100</v>
      </c>
      <c r="M295" s="22">
        <v>0.02</v>
      </c>
      <c r="N295" s="22">
        <v>5.1999999999999998E-3</v>
      </c>
      <c r="O295" s="22">
        <v>1.59069175742E-2</v>
      </c>
      <c r="P295" s="20">
        <f t="shared" si="36"/>
        <v>1.2627247014393446</v>
      </c>
      <c r="Q295" s="20">
        <f t="shared" si="37"/>
        <v>0.32830842237422958</v>
      </c>
      <c r="R295" s="20">
        <f t="shared" si="38"/>
        <v>1.0043028872350979</v>
      </c>
    </row>
    <row r="296" spans="1:18" ht="15" x14ac:dyDescent="0.25">
      <c r="A296" s="21" t="s">
        <v>635</v>
      </c>
      <c r="B296" s="21" t="s">
        <v>636</v>
      </c>
      <c r="C296" s="21" t="s">
        <v>37</v>
      </c>
      <c r="D296" s="22">
        <v>3.2492447591400002</v>
      </c>
      <c r="E296" s="22">
        <v>0</v>
      </c>
      <c r="F296" s="22">
        <v>1.9810784275899999E-2</v>
      </c>
      <c r="G296" s="22">
        <v>7.4858461612899996E-3</v>
      </c>
      <c r="H296" s="22">
        <f t="shared" si="39"/>
        <v>3.2219481287028104</v>
      </c>
      <c r="I296" s="23">
        <f t="shared" si="32"/>
        <v>0</v>
      </c>
      <c r="J296" s="23">
        <f t="shared" si="33"/>
        <v>0.6097042772839143</v>
      </c>
      <c r="K296" s="23">
        <f t="shared" si="34"/>
        <v>0.23038726584793598</v>
      </c>
      <c r="L296" s="23">
        <f t="shared" si="35"/>
        <v>99.159908456868166</v>
      </c>
      <c r="M296" s="22">
        <v>0.24477858114000001</v>
      </c>
      <c r="N296" s="22">
        <v>0.295409679343</v>
      </c>
      <c r="O296" s="22">
        <v>0.96583483390299996</v>
      </c>
      <c r="P296" s="20">
        <f t="shared" si="36"/>
        <v>7.5333992753684464</v>
      </c>
      <c r="Q296" s="20">
        <f t="shared" si="37"/>
        <v>9.0916413271737682</v>
      </c>
      <c r="R296" s="20">
        <f t="shared" si="38"/>
        <v>29.724902415742733</v>
      </c>
    </row>
    <row r="297" spans="1:18" ht="15" x14ac:dyDescent="0.25">
      <c r="A297" s="21" t="s">
        <v>637</v>
      </c>
      <c r="B297" s="21" t="s">
        <v>638</v>
      </c>
      <c r="C297" s="21" t="s">
        <v>37</v>
      </c>
      <c r="D297" s="22">
        <v>2.5313816946099998</v>
      </c>
      <c r="E297" s="22">
        <v>0</v>
      </c>
      <c r="F297" s="22">
        <v>1.1926901105100001</v>
      </c>
      <c r="G297" s="22">
        <v>0.107310028172</v>
      </c>
      <c r="H297" s="22">
        <f t="shared" si="39"/>
        <v>1.2313815559279997</v>
      </c>
      <c r="I297" s="23">
        <f t="shared" si="32"/>
        <v>0</v>
      </c>
      <c r="J297" s="23">
        <f t="shared" si="33"/>
        <v>47.116170313215179</v>
      </c>
      <c r="K297" s="23">
        <f t="shared" si="34"/>
        <v>4.2391879660223601</v>
      </c>
      <c r="L297" s="23">
        <f t="shared" si="35"/>
        <v>48.644641720762458</v>
      </c>
      <c r="M297" s="22">
        <v>8.0619060000000006E-2</v>
      </c>
      <c r="N297" s="22">
        <v>7.2063281204999996E-2</v>
      </c>
      <c r="O297" s="22">
        <v>0.21307127997299999</v>
      </c>
      <c r="P297" s="20">
        <f t="shared" si="36"/>
        <v>3.1847848221253994</v>
      </c>
      <c r="Q297" s="20">
        <f t="shared" si="37"/>
        <v>2.8467963309698545</v>
      </c>
      <c r="R297" s="20">
        <f t="shared" si="38"/>
        <v>8.4171928882430773</v>
      </c>
    </row>
    <row r="298" spans="1:18" ht="15" x14ac:dyDescent="0.25">
      <c r="A298" s="21" t="s">
        <v>637</v>
      </c>
      <c r="B298" s="21" t="s">
        <v>638</v>
      </c>
      <c r="C298" s="21" t="s">
        <v>37</v>
      </c>
      <c r="D298" s="22">
        <v>6.5444700256899999</v>
      </c>
      <c r="E298" s="22">
        <v>0</v>
      </c>
      <c r="F298" s="22">
        <v>0</v>
      </c>
      <c r="G298" s="22">
        <v>0</v>
      </c>
      <c r="H298" s="22">
        <f t="shared" si="39"/>
        <v>6.5444700256899999</v>
      </c>
      <c r="I298" s="23">
        <f t="shared" si="32"/>
        <v>0</v>
      </c>
      <c r="J298" s="23">
        <f t="shared" si="33"/>
        <v>0</v>
      </c>
      <c r="K298" s="23">
        <f t="shared" si="34"/>
        <v>0</v>
      </c>
      <c r="L298" s="23">
        <f t="shared" si="35"/>
        <v>100</v>
      </c>
      <c r="M298" s="22">
        <v>3.2844838550500001E-2</v>
      </c>
      <c r="N298" s="22">
        <v>9.9002673613200004E-2</v>
      </c>
      <c r="O298" s="22">
        <v>0.35441604760500001</v>
      </c>
      <c r="P298" s="20">
        <f t="shared" si="36"/>
        <v>0.50187163240979304</v>
      </c>
      <c r="Q298" s="20">
        <f t="shared" si="37"/>
        <v>1.5127683865090649</v>
      </c>
      <c r="R298" s="20">
        <f t="shared" si="38"/>
        <v>5.4155041770190255</v>
      </c>
    </row>
    <row r="299" spans="1:18" ht="15" x14ac:dyDescent="0.25">
      <c r="A299" s="21" t="s">
        <v>639</v>
      </c>
      <c r="B299" s="21" t="s">
        <v>640</v>
      </c>
      <c r="C299" s="21" t="s">
        <v>37</v>
      </c>
      <c r="D299" s="22">
        <v>1.3401118485800001</v>
      </c>
      <c r="E299" s="22">
        <v>0</v>
      </c>
      <c r="F299" s="22">
        <v>0</v>
      </c>
      <c r="G299" s="22">
        <v>0</v>
      </c>
      <c r="H299" s="22">
        <f t="shared" si="39"/>
        <v>1.3401118485800001</v>
      </c>
      <c r="I299" s="23">
        <f t="shared" si="32"/>
        <v>0</v>
      </c>
      <c r="J299" s="23">
        <f t="shared" si="33"/>
        <v>0</v>
      </c>
      <c r="K299" s="23">
        <f t="shared" si="34"/>
        <v>0</v>
      </c>
      <c r="L299" s="23">
        <f t="shared" si="35"/>
        <v>100</v>
      </c>
      <c r="M299" s="22">
        <v>1.36875352624E-3</v>
      </c>
      <c r="N299" s="22">
        <v>1.7243668098500001E-4</v>
      </c>
      <c r="O299" s="22">
        <v>2.6283600259599998E-2</v>
      </c>
      <c r="P299" s="20">
        <f t="shared" si="36"/>
        <v>0.10213726023617722</v>
      </c>
      <c r="Q299" s="20">
        <f t="shared" si="37"/>
        <v>1.2867335003993596E-2</v>
      </c>
      <c r="R299" s="20">
        <f t="shared" si="38"/>
        <v>1.9612989980985873</v>
      </c>
    </row>
    <row r="300" spans="1:18" ht="15" x14ac:dyDescent="0.25">
      <c r="A300" s="21" t="s">
        <v>641</v>
      </c>
      <c r="B300" s="21" t="s">
        <v>642</v>
      </c>
      <c r="C300" s="21" t="s">
        <v>37</v>
      </c>
      <c r="D300" s="22">
        <v>1.82654664107</v>
      </c>
      <c r="E300" s="22">
        <v>0</v>
      </c>
      <c r="F300" s="22">
        <v>0</v>
      </c>
      <c r="G300" s="22">
        <v>0</v>
      </c>
      <c r="H300" s="22">
        <f t="shared" si="39"/>
        <v>1.82654664107</v>
      </c>
      <c r="I300" s="23">
        <f t="shared" si="32"/>
        <v>0</v>
      </c>
      <c r="J300" s="23">
        <f t="shared" si="33"/>
        <v>0</v>
      </c>
      <c r="K300" s="23">
        <f t="shared" si="34"/>
        <v>0</v>
      </c>
      <c r="L300" s="23">
        <f t="shared" si="35"/>
        <v>100</v>
      </c>
      <c r="M300" s="22">
        <v>0</v>
      </c>
      <c r="N300" s="22">
        <v>0</v>
      </c>
      <c r="O300" s="22">
        <v>7.0964000001500003E-4</v>
      </c>
      <c r="P300" s="20">
        <f t="shared" si="36"/>
        <v>0</v>
      </c>
      <c r="Q300" s="20">
        <f t="shared" si="37"/>
        <v>0</v>
      </c>
      <c r="R300" s="20">
        <f t="shared" si="38"/>
        <v>3.8851457940285029E-2</v>
      </c>
    </row>
    <row r="301" spans="1:18" ht="15" x14ac:dyDescent="0.25">
      <c r="A301" s="21" t="s">
        <v>643</v>
      </c>
      <c r="B301" s="21" t="s">
        <v>644</v>
      </c>
      <c r="C301" s="21" t="s">
        <v>37</v>
      </c>
      <c r="D301" s="22">
        <v>0.33299225179300002</v>
      </c>
      <c r="E301" s="22">
        <v>0</v>
      </c>
      <c r="F301" s="22">
        <v>0</v>
      </c>
      <c r="G301" s="22">
        <v>0</v>
      </c>
      <c r="H301" s="22">
        <f t="shared" si="39"/>
        <v>0.33299225179300002</v>
      </c>
      <c r="I301" s="23">
        <f t="shared" si="32"/>
        <v>0</v>
      </c>
      <c r="J301" s="23">
        <f t="shared" si="33"/>
        <v>0</v>
      </c>
      <c r="K301" s="23">
        <f t="shared" si="34"/>
        <v>0</v>
      </c>
      <c r="L301" s="23">
        <f t="shared" si="35"/>
        <v>100</v>
      </c>
      <c r="M301" s="22">
        <v>0</v>
      </c>
      <c r="N301" s="22">
        <v>0</v>
      </c>
      <c r="O301" s="22">
        <v>1.92251999993E-3</v>
      </c>
      <c r="P301" s="20">
        <f t="shared" si="36"/>
        <v>0</v>
      </c>
      <c r="Q301" s="20">
        <f t="shared" si="37"/>
        <v>0</v>
      </c>
      <c r="R301" s="20">
        <f t="shared" si="38"/>
        <v>0.57734676695273612</v>
      </c>
    </row>
    <row r="302" spans="1:18" ht="15" x14ac:dyDescent="0.25">
      <c r="A302" s="21" t="s">
        <v>645</v>
      </c>
      <c r="B302" s="21" t="s">
        <v>646</v>
      </c>
      <c r="C302" s="21" t="s">
        <v>37</v>
      </c>
      <c r="D302" s="22">
        <v>4.3902433941099996</v>
      </c>
      <c r="E302" s="22">
        <v>0</v>
      </c>
      <c r="F302" s="22">
        <v>0</v>
      </c>
      <c r="G302" s="22">
        <v>0</v>
      </c>
      <c r="H302" s="22">
        <f t="shared" si="39"/>
        <v>4.3902433941099996</v>
      </c>
      <c r="I302" s="23">
        <f t="shared" si="32"/>
        <v>0</v>
      </c>
      <c r="J302" s="23">
        <f t="shared" si="33"/>
        <v>0</v>
      </c>
      <c r="K302" s="23">
        <f t="shared" si="34"/>
        <v>0</v>
      </c>
      <c r="L302" s="23">
        <f t="shared" si="35"/>
        <v>100</v>
      </c>
      <c r="M302" s="22">
        <v>0</v>
      </c>
      <c r="N302" s="22">
        <v>1.4E-2</v>
      </c>
      <c r="O302" s="22">
        <v>0.15306789758600001</v>
      </c>
      <c r="P302" s="20">
        <f t="shared" si="36"/>
        <v>0</v>
      </c>
      <c r="Q302" s="20">
        <f t="shared" si="37"/>
        <v>0.3188889258117798</v>
      </c>
      <c r="R302" s="20">
        <f t="shared" si="38"/>
        <v>3.4865469598190755</v>
      </c>
    </row>
    <row r="303" spans="1:18" ht="15" x14ac:dyDescent="0.25">
      <c r="A303" s="21" t="s">
        <v>647</v>
      </c>
      <c r="B303" s="21" t="s">
        <v>648</v>
      </c>
      <c r="C303" s="21" t="s">
        <v>37</v>
      </c>
      <c r="D303" s="22">
        <v>0.46395082707500002</v>
      </c>
      <c r="E303" s="22">
        <v>0</v>
      </c>
      <c r="F303" s="22">
        <v>0</v>
      </c>
      <c r="G303" s="22">
        <v>0</v>
      </c>
      <c r="H303" s="22">
        <f t="shared" si="39"/>
        <v>0.46395082707500002</v>
      </c>
      <c r="I303" s="23">
        <f t="shared" si="32"/>
        <v>0</v>
      </c>
      <c r="J303" s="23">
        <f t="shared" si="33"/>
        <v>0</v>
      </c>
      <c r="K303" s="23">
        <f t="shared" si="34"/>
        <v>0</v>
      </c>
      <c r="L303" s="23">
        <f t="shared" si="35"/>
        <v>100</v>
      </c>
      <c r="M303" s="22">
        <v>0</v>
      </c>
      <c r="N303" s="22">
        <v>0</v>
      </c>
      <c r="O303" s="22">
        <v>2.1600000000000001E-2</v>
      </c>
      <c r="P303" s="20">
        <f t="shared" si="36"/>
        <v>0</v>
      </c>
      <c r="Q303" s="20">
        <f t="shared" si="37"/>
        <v>0</v>
      </c>
      <c r="R303" s="20">
        <f t="shared" si="38"/>
        <v>4.6556658032443279</v>
      </c>
    </row>
    <row r="304" spans="1:18" ht="15" x14ac:dyDescent="0.25">
      <c r="A304" s="21" t="s">
        <v>649</v>
      </c>
      <c r="B304" s="21" t="s">
        <v>650</v>
      </c>
      <c r="C304" s="21" t="s">
        <v>37</v>
      </c>
      <c r="D304" s="22">
        <v>9.2995684108000007E-2</v>
      </c>
      <c r="E304" s="22">
        <v>0</v>
      </c>
      <c r="F304" s="22">
        <v>0</v>
      </c>
      <c r="G304" s="22">
        <v>0</v>
      </c>
      <c r="H304" s="22">
        <f t="shared" si="39"/>
        <v>9.2995684108000007E-2</v>
      </c>
      <c r="I304" s="23">
        <f t="shared" si="32"/>
        <v>0</v>
      </c>
      <c r="J304" s="23">
        <f t="shared" si="33"/>
        <v>0</v>
      </c>
      <c r="K304" s="23">
        <f t="shared" si="34"/>
        <v>0</v>
      </c>
      <c r="L304" s="23">
        <f t="shared" si="35"/>
        <v>100</v>
      </c>
      <c r="M304" s="22">
        <v>0</v>
      </c>
      <c r="N304" s="22">
        <v>0</v>
      </c>
      <c r="O304" s="22">
        <v>2.6082144970800002E-3</v>
      </c>
      <c r="P304" s="20">
        <f t="shared" si="36"/>
        <v>0</v>
      </c>
      <c r="Q304" s="20">
        <f t="shared" si="37"/>
        <v>0</v>
      </c>
      <c r="R304" s="20">
        <f t="shared" si="38"/>
        <v>2.8046618744703951</v>
      </c>
    </row>
    <row r="305" spans="1:18" ht="15" x14ac:dyDescent="0.25">
      <c r="A305" s="21" t="s">
        <v>651</v>
      </c>
      <c r="B305" s="21" t="s">
        <v>652</v>
      </c>
      <c r="C305" s="21" t="s">
        <v>38</v>
      </c>
      <c r="D305" s="22">
        <v>1.60065770566</v>
      </c>
      <c r="E305" s="22">
        <v>0</v>
      </c>
      <c r="F305" s="22">
        <v>0.15138107639000001</v>
      </c>
      <c r="G305" s="22">
        <v>1.99082721713E-2</v>
      </c>
      <c r="H305" s="22">
        <f t="shared" si="39"/>
        <v>1.4293683570986999</v>
      </c>
      <c r="I305" s="23">
        <f t="shared" si="32"/>
        <v>0</v>
      </c>
      <c r="J305" s="23">
        <f t="shared" si="33"/>
        <v>9.4574296462453837</v>
      </c>
      <c r="K305" s="23">
        <f t="shared" si="34"/>
        <v>1.2437557449605512</v>
      </c>
      <c r="L305" s="23">
        <f t="shared" si="35"/>
        <v>89.298814608794061</v>
      </c>
      <c r="M305" s="22">
        <v>0.33667340676099999</v>
      </c>
      <c r="N305" s="22">
        <v>0.194170468116</v>
      </c>
      <c r="O305" s="22">
        <v>0.609833625579</v>
      </c>
      <c r="P305" s="20">
        <f t="shared" si="36"/>
        <v>21.033441788991311</v>
      </c>
      <c r="Q305" s="20">
        <f t="shared" si="37"/>
        <v>12.130667751725069</v>
      </c>
      <c r="R305" s="20">
        <f t="shared" si="38"/>
        <v>38.098940418216834</v>
      </c>
    </row>
    <row r="306" spans="1:18" ht="15" x14ac:dyDescent="0.25">
      <c r="A306" s="21" t="s">
        <v>653</v>
      </c>
      <c r="B306" s="21" t="s">
        <v>654</v>
      </c>
      <c r="C306" s="21" t="s">
        <v>37</v>
      </c>
      <c r="D306" s="22">
        <v>0.170783547895</v>
      </c>
      <c r="E306" s="22">
        <v>0</v>
      </c>
      <c r="F306" s="22">
        <v>0</v>
      </c>
      <c r="G306" s="22">
        <v>1.76599931515E-4</v>
      </c>
      <c r="H306" s="22">
        <f t="shared" si="39"/>
        <v>0.170606947963485</v>
      </c>
      <c r="I306" s="23">
        <f t="shared" si="32"/>
        <v>0</v>
      </c>
      <c r="J306" s="23">
        <f t="shared" si="33"/>
        <v>0</v>
      </c>
      <c r="K306" s="23">
        <f t="shared" si="34"/>
        <v>0.10340570487713255</v>
      </c>
      <c r="L306" s="23">
        <f t="shared" si="35"/>
        <v>99.896594295122867</v>
      </c>
      <c r="M306" s="22">
        <v>3.5509818880300002E-4</v>
      </c>
      <c r="N306" s="22">
        <v>1.11026682237E-4</v>
      </c>
      <c r="O306" s="22">
        <v>2.4661520923000002E-3</v>
      </c>
      <c r="P306" s="20">
        <f t="shared" si="36"/>
        <v>0.20792294877333214</v>
      </c>
      <c r="Q306" s="20">
        <f t="shared" si="37"/>
        <v>6.5010174343760954E-2</v>
      </c>
      <c r="R306" s="20">
        <f t="shared" si="38"/>
        <v>1.4440220517120439</v>
      </c>
    </row>
    <row r="307" spans="1:18" s="47" customFormat="1" ht="15" x14ac:dyDescent="0.25">
      <c r="A307" s="49" t="s">
        <v>670</v>
      </c>
      <c r="B307" s="47" t="s">
        <v>671</v>
      </c>
      <c r="C307" s="49" t="s">
        <v>37</v>
      </c>
      <c r="D307" s="48">
        <v>1.1400399999999999</v>
      </c>
      <c r="E307" s="50">
        <v>0</v>
      </c>
      <c r="F307" s="47">
        <v>0.27205299999999999</v>
      </c>
      <c r="G307" s="47">
        <v>0.49129</v>
      </c>
      <c r="H307" s="47">
        <f t="shared" si="39"/>
        <v>0.37669699999999995</v>
      </c>
      <c r="I307" s="51">
        <f t="shared" si="32"/>
        <v>0</v>
      </c>
      <c r="J307" s="52">
        <f t="shared" si="33"/>
        <v>23.863460931195394</v>
      </c>
      <c r="K307" s="52">
        <f t="shared" si="34"/>
        <v>43.094101961334694</v>
      </c>
      <c r="L307" s="52">
        <f t="shared" si="35"/>
        <v>33.042437107469915</v>
      </c>
      <c r="M307" s="47">
        <v>0.13254199999999999</v>
      </c>
      <c r="N307" s="47">
        <v>2.9198000000000002E-2</v>
      </c>
      <c r="O307" s="47">
        <v>0.142154</v>
      </c>
      <c r="P307" s="52">
        <f t="shared" si="36"/>
        <v>11.626083295322971</v>
      </c>
      <c r="Q307" s="52">
        <f t="shared" si="37"/>
        <v>2.5611382056769942</v>
      </c>
      <c r="R307" s="52">
        <f t="shared" si="38"/>
        <v>12.469211606610294</v>
      </c>
    </row>
  </sheetData>
  <autoFilter ref="A1:R30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Michael Williamson</cp:lastModifiedBy>
  <dcterms:created xsi:type="dcterms:W3CDTF">2015-12-04T10:36:28Z</dcterms:created>
  <dcterms:modified xsi:type="dcterms:W3CDTF">2016-11-15T15:58:31Z</dcterms:modified>
</cp:coreProperties>
</file>